
<file path=[Content_Types].xml><?xml version="1.0" encoding="utf-8"?>
<Types xmlns="http://schemas.openxmlformats.org/package/2006/content-types">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3256" windowHeight="13176" firstSheet="3" activeTab="3"/>
  </bookViews>
  <sheets>
    <sheet name="Инфо" sheetId="1" r:id="rId1"/>
    <sheet name="SWOT" sheetId="2" r:id="rId2"/>
    <sheet name="Бизнес-модель" sheetId="3" r:id="rId3"/>
    <sheet name="Команда " sheetId="4" r:id="rId4"/>
    <sheet name="Командообразование" sheetId="5" r:id="rId5"/>
    <sheet name="Календарное планирование" sheetId="6" r:id="rId6"/>
    <sheet name="Денежные потоки" sheetId="7" r:id="rId7"/>
    <sheet name="Питч" sheetId="8" r:id="rId8"/>
    <sheet name="Паспорт" sheetId="9" r:id="rId9"/>
    <sheet name="Сегменты" sheetId="10" r:id="rId10"/>
    <sheet name="Конкурентный анализ" sheetId="11" r:id="rId11"/>
    <sheet name="Canvas" sheetId="12" state="hidden" r:id="rId12"/>
    <sheet name="©" sheetId="13" state="hidden" r:id="rId13"/>
  </sheets>
  <definedNames>
    <definedName name="_xlnm._FilterDatabase" localSheetId="5" hidden="1">'Календарное планирование'!$B$18:$P$70</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9"/>
  <c r="C17"/>
  <c r="C7"/>
  <c r="B38" i="7" l="1"/>
  <c r="B22"/>
  <c r="F1" i="12"/>
  <c r="I19" i="10"/>
  <c r="I18"/>
  <c r="I17"/>
  <c r="I16"/>
  <c r="I15"/>
  <c r="I14"/>
  <c r="I13"/>
  <c r="I12"/>
  <c r="I11"/>
  <c r="I10"/>
  <c r="I9"/>
  <c r="F49" i="9"/>
  <c r="E49"/>
  <c r="D49"/>
  <c r="C49"/>
  <c r="B49"/>
  <c r="F48"/>
  <c r="E48"/>
  <c r="D48"/>
  <c r="C48"/>
  <c r="B48"/>
  <c r="F47"/>
  <c r="E47"/>
  <c r="D47"/>
  <c r="C47"/>
  <c r="B47"/>
  <c r="F46"/>
  <c r="E46"/>
  <c r="D46"/>
  <c r="C46"/>
  <c r="B46"/>
  <c r="F45"/>
  <c r="E45"/>
  <c r="D45"/>
  <c r="C45"/>
  <c r="B45"/>
  <c r="C24"/>
  <c r="C23"/>
  <c r="C20"/>
  <c r="C19"/>
  <c r="C18"/>
  <c r="C15"/>
  <c r="C12"/>
  <c r="C11"/>
  <c r="C10"/>
  <c r="C9"/>
  <c r="C8"/>
  <c r="C6"/>
  <c r="D20" i="8"/>
  <c r="AL43" i="7"/>
  <c r="AK43"/>
  <c r="AJ43"/>
  <c r="AI43"/>
  <c r="AH43"/>
  <c r="AG43"/>
  <c r="AF43"/>
  <c r="AE43"/>
  <c r="AD43"/>
  <c r="AC43"/>
  <c r="AB43"/>
  <c r="AA43"/>
  <c r="Z43"/>
  <c r="Y43"/>
  <c r="X43"/>
  <c r="W43"/>
  <c r="V43"/>
  <c r="U43"/>
  <c r="T43"/>
  <c r="S43"/>
  <c r="R43"/>
  <c r="Q43"/>
  <c r="P43"/>
  <c r="O43"/>
  <c r="M43"/>
  <c r="L43"/>
  <c r="K43"/>
  <c r="J43"/>
  <c r="I43"/>
  <c r="H43"/>
  <c r="G43"/>
  <c r="F43"/>
  <c r="E43"/>
  <c r="D43"/>
  <c r="C43"/>
  <c r="B43"/>
  <c r="AL38"/>
  <c r="AL47" s="1"/>
  <c r="AK38"/>
  <c r="AK47" s="1"/>
  <c r="AK49" s="1"/>
  <c r="AJ38"/>
  <c r="AJ47" s="1"/>
  <c r="AI38"/>
  <c r="AI47" s="1"/>
  <c r="AI49" s="1"/>
  <c r="AH38"/>
  <c r="AH47" s="1"/>
  <c r="AG38"/>
  <c r="AG47" s="1"/>
  <c r="AF38"/>
  <c r="AF47" s="1"/>
  <c r="AF49" s="1"/>
  <c r="AE38"/>
  <c r="AE47" s="1"/>
  <c r="AD38"/>
  <c r="AD47" s="1"/>
  <c r="AC38"/>
  <c r="AC47" s="1"/>
  <c r="AC49" s="1"/>
  <c r="AB38"/>
  <c r="AB47" s="1"/>
  <c r="AA38"/>
  <c r="AA47" s="1"/>
  <c r="AA49" s="1"/>
  <c r="Z38"/>
  <c r="Z47" s="1"/>
  <c r="Y38"/>
  <c r="Y47" s="1"/>
  <c r="X38"/>
  <c r="X47" s="1"/>
  <c r="X49" s="1"/>
  <c r="W38"/>
  <c r="W47" s="1"/>
  <c r="V38"/>
  <c r="V47" s="1"/>
  <c r="U38"/>
  <c r="U47" s="1"/>
  <c r="U49" s="1"/>
  <c r="T38"/>
  <c r="T47" s="1"/>
  <c r="S38"/>
  <c r="S47" s="1"/>
  <c r="S49" s="1"/>
  <c r="R38"/>
  <c r="R47" s="1"/>
  <c r="Q38"/>
  <c r="Q47" s="1"/>
  <c r="P38"/>
  <c r="P47" s="1"/>
  <c r="P49" s="1"/>
  <c r="O38"/>
  <c r="O47" s="1"/>
  <c r="M38"/>
  <c r="M47" s="1"/>
  <c r="L38"/>
  <c r="L47" s="1"/>
  <c r="L49" s="1"/>
  <c r="K38"/>
  <c r="K47" s="1"/>
  <c r="J38"/>
  <c r="J47" s="1"/>
  <c r="J49" s="1"/>
  <c r="I38"/>
  <c r="I47" s="1"/>
  <c r="H38"/>
  <c r="H47" s="1"/>
  <c r="G38"/>
  <c r="G47" s="1"/>
  <c r="G49" s="1"/>
  <c r="F38"/>
  <c r="F47" s="1"/>
  <c r="E38"/>
  <c r="E47" s="1"/>
  <c r="D38"/>
  <c r="D47" s="1"/>
  <c r="D49" s="1"/>
  <c r="C38"/>
  <c r="C47" s="1"/>
  <c r="AI29"/>
  <c r="AH29"/>
  <c r="AF29"/>
  <c r="AA29"/>
  <c r="Z29"/>
  <c r="X29"/>
  <c r="S29"/>
  <c r="R29"/>
  <c r="P29"/>
  <c r="J29"/>
  <c r="I29"/>
  <c r="G29"/>
  <c r="AL28"/>
  <c r="AL29" s="1"/>
  <c r="AK28"/>
  <c r="AK29" s="1"/>
  <c r="AJ28"/>
  <c r="AJ29" s="1"/>
  <c r="AJ32" s="1"/>
  <c r="AI28"/>
  <c r="AH28"/>
  <c r="AG28"/>
  <c r="AG29" s="1"/>
  <c r="AF28"/>
  <c r="AE28"/>
  <c r="AE29" s="1"/>
  <c r="AD28"/>
  <c r="AD29" s="1"/>
  <c r="AC28"/>
  <c r="AC29" s="1"/>
  <c r="AB28"/>
  <c r="AB29" s="1"/>
  <c r="AB32" s="1"/>
  <c r="AA28"/>
  <c r="Z28"/>
  <c r="Y28"/>
  <c r="Y29" s="1"/>
  <c r="X28"/>
  <c r="W28"/>
  <c r="W29" s="1"/>
  <c r="V28"/>
  <c r="V29" s="1"/>
  <c r="U28"/>
  <c r="U29" s="1"/>
  <c r="T28"/>
  <c r="T29" s="1"/>
  <c r="T32" s="1"/>
  <c r="S28"/>
  <c r="R28"/>
  <c r="Q28"/>
  <c r="Q29" s="1"/>
  <c r="P28"/>
  <c r="O28"/>
  <c r="O29" s="1"/>
  <c r="M28"/>
  <c r="M29" s="1"/>
  <c r="L28"/>
  <c r="L29" s="1"/>
  <c r="K28"/>
  <c r="K29" s="1"/>
  <c r="K32" s="1"/>
  <c r="J28"/>
  <c r="I28"/>
  <c r="H28"/>
  <c r="H29" s="1"/>
  <c r="G28"/>
  <c r="F28"/>
  <c r="F29" s="1"/>
  <c r="E28"/>
  <c r="E29" s="1"/>
  <c r="D28"/>
  <c r="D29" s="1"/>
  <c r="C28"/>
  <c r="C29" s="1"/>
  <c r="B28"/>
  <c r="B29" s="1"/>
  <c r="Z26"/>
  <c r="Y26"/>
  <c r="X26"/>
  <c r="W26"/>
  <c r="V26"/>
  <c r="U26"/>
  <c r="T26"/>
  <c r="S26"/>
  <c r="R26"/>
  <c r="Q26"/>
  <c r="P26"/>
  <c r="O26"/>
  <c r="M26"/>
  <c r="L26"/>
  <c r="K26"/>
  <c r="J26"/>
  <c r="I26"/>
  <c r="H26"/>
  <c r="G26"/>
  <c r="F26"/>
  <c r="E26"/>
  <c r="D26"/>
  <c r="C26"/>
  <c r="B26"/>
  <c r="AJ23"/>
  <c r="AH23"/>
  <c r="AH32" s="1"/>
  <c r="AF23"/>
  <c r="AF32" s="1"/>
  <c r="AB23"/>
  <c r="Z23"/>
  <c r="Z32" s="1"/>
  <c r="X23"/>
  <c r="X32" s="1"/>
  <c r="T23"/>
  <c r="R23"/>
  <c r="R32" s="1"/>
  <c r="P23"/>
  <c r="P32" s="1"/>
  <c r="K23"/>
  <c r="I23"/>
  <c r="I32" s="1"/>
  <c r="G23"/>
  <c r="G32" s="1"/>
  <c r="AL22"/>
  <c r="AL23" s="1"/>
  <c r="AL32" s="1"/>
  <c r="AK22"/>
  <c r="AK23" s="1"/>
  <c r="AK32" s="1"/>
  <c r="AJ22"/>
  <c r="AI22"/>
  <c r="AI23" s="1"/>
  <c r="AI32" s="1"/>
  <c r="AH22"/>
  <c r="AG22"/>
  <c r="AG23" s="1"/>
  <c r="AG32" s="1"/>
  <c r="AF22"/>
  <c r="AE22"/>
  <c r="AE23" s="1"/>
  <c r="AE32" s="1"/>
  <c r="AD22"/>
  <c r="AD23" s="1"/>
  <c r="AD32" s="1"/>
  <c r="AC22"/>
  <c r="AC23" s="1"/>
  <c r="AC32" s="1"/>
  <c r="AB22"/>
  <c r="AA22"/>
  <c r="AA23" s="1"/>
  <c r="AA32" s="1"/>
  <c r="Z22"/>
  <c r="Y22"/>
  <c r="Y23" s="1"/>
  <c r="Y32" s="1"/>
  <c r="X22"/>
  <c r="W22"/>
  <c r="W23" s="1"/>
  <c r="W32" s="1"/>
  <c r="V22"/>
  <c r="V23" s="1"/>
  <c r="V32" s="1"/>
  <c r="U22"/>
  <c r="U23" s="1"/>
  <c r="U32" s="1"/>
  <c r="T22"/>
  <c r="S22"/>
  <c r="S23" s="1"/>
  <c r="S32" s="1"/>
  <c r="R22"/>
  <c r="Q22"/>
  <c r="Q23" s="1"/>
  <c r="Q32" s="1"/>
  <c r="P22"/>
  <c r="O22"/>
  <c r="O23" s="1"/>
  <c r="O32" s="1"/>
  <c r="M22"/>
  <c r="M23" s="1"/>
  <c r="M32" s="1"/>
  <c r="L22"/>
  <c r="L23" s="1"/>
  <c r="L32" s="1"/>
  <c r="K22"/>
  <c r="J22"/>
  <c r="J23" s="1"/>
  <c r="J32" s="1"/>
  <c r="I22"/>
  <c r="H22"/>
  <c r="H23" s="1"/>
  <c r="H32" s="1"/>
  <c r="G22"/>
  <c r="F22"/>
  <c r="F23" s="1"/>
  <c r="F32" s="1"/>
  <c r="E22"/>
  <c r="E23" s="1"/>
  <c r="E32" s="1"/>
  <c r="D22"/>
  <c r="D23" s="1"/>
  <c r="D32" s="1"/>
  <c r="C22"/>
  <c r="AL20"/>
  <c r="AK20"/>
  <c r="AJ20"/>
  <c r="AI20"/>
  <c r="AH20"/>
  <c r="AG20"/>
  <c r="AF20"/>
  <c r="AE20"/>
  <c r="AD20"/>
  <c r="AC20"/>
  <c r="AB20"/>
  <c r="AA20"/>
  <c r="Z20"/>
  <c r="Y20"/>
  <c r="X20"/>
  <c r="W20"/>
  <c r="V20"/>
  <c r="U20"/>
  <c r="T20"/>
  <c r="S20"/>
  <c r="R20"/>
  <c r="Q20"/>
  <c r="P20"/>
  <c r="C20"/>
  <c r="C23" s="1"/>
  <c r="I69" i="6"/>
  <c r="I68"/>
  <c r="I67"/>
  <c r="I66"/>
  <c r="I65"/>
  <c r="I64"/>
  <c r="I63"/>
  <c r="I62"/>
  <c r="I61"/>
  <c r="I60"/>
  <c r="I59"/>
  <c r="I58"/>
  <c r="I57"/>
  <c r="I56"/>
  <c r="I55"/>
  <c r="I54"/>
  <c r="I53"/>
  <c r="I52"/>
  <c r="I51"/>
  <c r="I50"/>
  <c r="I49"/>
  <c r="I48"/>
  <c r="I47"/>
  <c r="I46"/>
  <c r="I45"/>
  <c r="I44"/>
  <c r="I43"/>
  <c r="I42"/>
  <c r="I41"/>
  <c r="I40"/>
  <c r="I39"/>
  <c r="I38"/>
  <c r="I37"/>
  <c r="I36"/>
  <c r="I35"/>
  <c r="I34"/>
  <c r="I33"/>
  <c r="I32"/>
  <c r="I31"/>
  <c r="I30"/>
  <c r="M1"/>
  <c r="J96" i="5"/>
  <c r="I96"/>
  <c r="H96"/>
  <c r="G96"/>
  <c r="F96"/>
  <c r="E96"/>
  <c r="D96"/>
  <c r="C96"/>
  <c r="J95"/>
  <c r="I95"/>
  <c r="H95"/>
  <c r="G95"/>
  <c r="F95"/>
  <c r="E95"/>
  <c r="D95"/>
  <c r="C95"/>
  <c r="J94"/>
  <c r="I94"/>
  <c r="H94"/>
  <c r="G94"/>
  <c r="F94"/>
  <c r="E94"/>
  <c r="D94"/>
  <c r="C94"/>
  <c r="J93"/>
  <c r="I93"/>
  <c r="H93"/>
  <c r="G93"/>
  <c r="F93"/>
  <c r="E93"/>
  <c r="D93"/>
  <c r="C93"/>
  <c r="J92"/>
  <c r="I92"/>
  <c r="H92"/>
  <c r="G92"/>
  <c r="F92"/>
  <c r="E92"/>
  <c r="D92"/>
  <c r="C92"/>
  <c r="J91"/>
  <c r="I91"/>
  <c r="H91"/>
  <c r="G91"/>
  <c r="F91"/>
  <c r="E91"/>
  <c r="D91"/>
  <c r="C91"/>
  <c r="J90"/>
  <c r="J97" s="1"/>
  <c r="I90"/>
  <c r="I97" s="1"/>
  <c r="H90"/>
  <c r="H97" s="1"/>
  <c r="G90"/>
  <c r="G97" s="1"/>
  <c r="F90"/>
  <c r="F97" s="1"/>
  <c r="E90"/>
  <c r="E97" s="1"/>
  <c r="D90"/>
  <c r="D97" s="1"/>
  <c r="C90"/>
  <c r="C97" s="1"/>
  <c r="C84"/>
  <c r="C73"/>
  <c r="C62"/>
  <c r="C51"/>
  <c r="C40"/>
  <c r="C29"/>
  <c r="C18"/>
  <c r="E1" i="2"/>
  <c r="H18" i="10"/>
  <c r="H10"/>
  <c r="H15"/>
  <c r="H19"/>
  <c r="H11"/>
  <c r="H12"/>
  <c r="E20" i="8"/>
  <c r="F1" i="2"/>
  <c r="H16" i="10"/>
  <c r="G1" i="12"/>
  <c r="H17" i="10"/>
  <c r="H13"/>
  <c r="H9"/>
  <c r="H14"/>
  <c r="B47" i="7" l="1"/>
  <c r="B32"/>
  <c r="E49"/>
  <c r="M49"/>
  <c r="V49"/>
  <c r="AD49"/>
  <c r="AL49"/>
  <c r="F49"/>
  <c r="O49"/>
  <c r="W49"/>
  <c r="AE49"/>
  <c r="H49"/>
  <c r="Q49"/>
  <c r="Y49"/>
  <c r="AG49"/>
  <c r="C32"/>
  <c r="C49" s="1"/>
  <c r="I49"/>
  <c r="R49"/>
  <c r="Z49"/>
  <c r="AH49"/>
  <c r="K49"/>
  <c r="T49"/>
  <c r="AB49"/>
  <c r="AJ49"/>
  <c r="B49" l="1"/>
  <c r="B50" s="1"/>
  <c r="C50" s="1"/>
  <c r="D50" s="1"/>
  <c r="E50" s="1"/>
  <c r="F50" s="1"/>
  <c r="G50" s="1"/>
  <c r="H50" s="1"/>
  <c r="I50" s="1"/>
  <c r="J50" s="1"/>
  <c r="K50" s="1"/>
  <c r="L50" s="1"/>
  <c r="M50" s="1"/>
  <c r="O50" s="1"/>
  <c r="P50" s="1"/>
  <c r="Q50" s="1"/>
  <c r="R50" s="1"/>
  <c r="S50" s="1"/>
  <c r="T50" s="1"/>
  <c r="U50" s="1"/>
  <c r="V50" s="1"/>
  <c r="W50" s="1"/>
  <c r="X50" s="1"/>
  <c r="Y50" s="1"/>
  <c r="Z50" s="1"/>
  <c r="AA50" s="1"/>
  <c r="AB50" s="1"/>
  <c r="AC50" s="1"/>
  <c r="AD50" s="1"/>
  <c r="AE50" s="1"/>
  <c r="AF50" s="1"/>
  <c r="AG50" s="1"/>
  <c r="AH50" s="1"/>
  <c r="AI50" s="1"/>
  <c r="AJ50" s="1"/>
  <c r="AK50" s="1"/>
  <c r="AL50" s="1"/>
  <c r="D55"/>
  <c r="B55"/>
  <c r="C55"/>
</calcChain>
</file>

<file path=xl/sharedStrings.xml><?xml version="1.0" encoding="utf-8"?>
<sst xmlns="http://schemas.openxmlformats.org/spreadsheetml/2006/main" count="543" uniqueCount="457">
  <si>
    <t>О проекте</t>
  </si>
  <si>
    <t>Наименование проекта</t>
  </si>
  <si>
    <t>Желаемое будущее проекта</t>
  </si>
  <si>
    <t>Прибыльный бизнес такого-то размера на таком-то рынке, IPO, поглощение крупной компанией и т.д.</t>
  </si>
  <si>
    <t>Описание</t>
  </si>
  <si>
    <t>советуем заполнять максимально подробно</t>
  </si>
  <si>
    <t>Пример</t>
  </si>
  <si>
    <t>Мы делаем</t>
  </si>
  <si>
    <r>
      <rPr>
        <b/>
        <i/>
        <sz val="10"/>
        <color rgb="FF999999"/>
        <rFont val="Calibri"/>
      </rPr>
      <t xml:space="preserve">Что? </t>
    </r>
    <r>
      <rPr>
        <i/>
        <sz val="10"/>
        <color rgb="FF999999"/>
        <rFont val="Calibri"/>
      </rPr>
      <t>Онлайн-сервис, приложение, соц. сеть, ...</t>
    </r>
  </si>
  <si>
    <t xml:space="preserve">Акселератор </t>
  </si>
  <si>
    <t>который помогает</t>
  </si>
  <si>
    <r>
      <rPr>
        <b/>
        <i/>
        <sz val="10"/>
        <color rgb="FF999999"/>
        <rFont val="Calibri"/>
      </rPr>
      <t>Кому?</t>
    </r>
    <r>
      <rPr>
        <i/>
        <sz val="10"/>
        <color rgb="FF999999"/>
        <rFont val="Calibri"/>
      </rPr>
      <t xml:space="preserve"> У кого именно проблема?</t>
    </r>
  </si>
  <si>
    <t>инновационным проектам ранних стадий</t>
  </si>
  <si>
    <t>в ситуации</t>
  </si>
  <si>
    <t>выхода на большие конкурентные рынки</t>
  </si>
  <si>
    <t>решать проблему</t>
  </si>
  <si>
    <t>Какой ущерб несет клиент?</t>
  </si>
  <si>
    <t>медленного развития</t>
  </si>
  <si>
    <t xml:space="preserve">с помощью ( технологии*) </t>
  </si>
  <si>
    <t>Ваш "секретный соус"</t>
  </si>
  <si>
    <t>с помощью методики</t>
  </si>
  <si>
    <t>дисциплинированного предпринимательства</t>
  </si>
  <si>
    <t>и получать ценность</t>
  </si>
  <si>
    <t>и (получать ценность)</t>
  </si>
  <si>
    <t>превращаться в быстрорастущие бизнесы</t>
  </si>
  <si>
    <t>* Можете заменить "технологии" на более подходящую вашему проекту формулировку</t>
  </si>
  <si>
    <t xml:space="preserve">Технологическое направление </t>
  </si>
  <si>
    <t xml:space="preserve">Обоснование соответствия идеи технологическому направлению </t>
  </si>
  <si>
    <t>описание основных технологических параметров, почему именно это направление</t>
  </si>
  <si>
    <t>Анализ сильных и слабых сторон стартапа</t>
  </si>
  <si>
    <t>● Какие преимущества у вашего проекта?
● Что вы делаете лучше, чем все остальные?
● Какие сильные стороны видят ваши клиенты?
● Какое у вас уникальное торговое предложение (УТП)?
● Как вы можете увеличить свою прибыль?</t>
  </si>
  <si>
    <t>● Что необходимо улучшить?
● Чего вам лучше избегать?
● Какие технологические проблемы могут возникнуть
● Какие внутренние риски существуют?
● Что ваши конкуренты делают лучше чем вы?</t>
  </si>
  <si>
    <t>Ваши сильные стороны</t>
  </si>
  <si>
    <t>Ваши слабые стороны</t>
  </si>
  <si>
    <t xml:space="preserve">
</t>
  </si>
  <si>
    <t>Возможности</t>
  </si>
  <si>
    <t>Угрозы</t>
  </si>
  <si>
    <t>● Какие внешние возможности вы видите?
● Какие интересные тенденции наблюдаются в вашей нише?
● Какие изменения в политике, социальной жизни, технологиях полезны для вас?</t>
  </si>
  <si>
    <t xml:space="preserve">● С какими препятствиями вы сталкиваетесь?
● Как внешняя среда может негативно повлиять на проект?
● Существуют ли стандарты качества на ваше предложение, которые часто меняются?
</t>
  </si>
  <si>
    <t>8. Ключевые партнеры</t>
  </si>
  <si>
    <t>7. Ключевые действия</t>
  </si>
  <si>
    <t>2. Ключевые ценности</t>
  </si>
  <si>
    <t>4. Взаимоотношения
 с клиентами</t>
  </si>
  <si>
    <t>1.Сегменты
 потребителей</t>
  </si>
  <si>
    <t>6. Ключевые ресурсы</t>
  </si>
  <si>
    <t>3. Каналы</t>
  </si>
  <si>
    <t>9. Структура расходов</t>
  </si>
  <si>
    <t>5. Потоки доходов</t>
  </si>
  <si>
    <t>Команда стартап- проекта</t>
  </si>
  <si>
    <t>№</t>
  </si>
  <si>
    <t>Ф.И.О.</t>
  </si>
  <si>
    <t>Должность</t>
  </si>
  <si>
    <t>Телефон</t>
  </si>
  <si>
    <t>Выполняемые работы в Проекте</t>
  </si>
  <si>
    <t>Образование/опыт работы</t>
  </si>
  <si>
    <t>Инструкция</t>
  </si>
  <si>
    <t>В каждом разделе распределите сумму в 10 баллов между утверждениями, которые, по Вашему мнению, лучше всего характеризуют Ваше поведение. Эти баллы можно распределить между несколькими утверждениями. В редких случаях все 10 баллов можно распределить между всеми утверждениями или отдать все 10 баллов какому-либо одному утверждению. Проверьте, чтобы сумма всех очков по каждому блоку была ровно 10 баллов.</t>
  </si>
  <si>
    <t>Тестовое задание</t>
  </si>
  <si>
    <t>1. Что я могу предложить команде:</t>
  </si>
  <si>
    <t>Я думаю, что в состоянии быстро воспринимать и использовать новые возможности</t>
  </si>
  <si>
    <t>Я легко кооперируюсь с людьми разных типов</t>
  </si>
  <si>
    <t>Один из моих главных активов – продуцирование новых идей</t>
  </si>
  <si>
    <t>Я способен вовлекать людей, которые, по моему мнению, могут внести большой вклад в достижение групповых целей</t>
  </si>
  <si>
    <t>Одна из моих способностей – эффективно доводить дело до самого конца</t>
  </si>
  <si>
    <t>Я не готов уйти на вторые роли, даже если это поможет моей команде/приведет к увеличению прибыли</t>
  </si>
  <si>
    <t>Обычно я понимаю, какая из идей реалистична и дееспособна</t>
  </si>
  <si>
    <t>Я способен предложить весомые аргументы в пользу другой линии действий, не провоцируя при этом предубеждений и предвзятости</t>
  </si>
  <si>
    <t>итого</t>
  </si>
  <si>
    <t>2. Что характеризует меня как члена команды:</t>
  </si>
  <si>
    <t>Я чувствую себя неуютно на собраниях, даже если они четко структурированы и продуманно организованы</t>
  </si>
  <si>
    <t>Я склонен полагаться на людей, которые хорошо аргументируют свою точку зрения еще до того, как она была всесторонне обсуждена</t>
  </si>
  <si>
    <t>Когда группа обсуждает новые идеи, я склонен слишком много говорить</t>
  </si>
  <si>
    <t xml:space="preserve">Я не смогу с энтузиазмом поддержать коллег, если у нас не складываются личные отношения </t>
  </si>
  <si>
    <t>Когда надо выполнить какую-либо задачу, некоторые люди считают, что я действую агрессивно и авторитарно</t>
  </si>
  <si>
    <t>Я затрудняюсь брать на себя лидерскую роль, возможно, из-за зависимости от чувств и настроений группы</t>
  </si>
  <si>
    <t>У меня есть склонность настолько увлекаться собственными идеями, что я забываю о том, что происходит вокруг</t>
  </si>
  <si>
    <t>Мои коллеги считают, что я слишком забочусь о незначительных деталях и боюсь риска, что дело может быть испорчено</t>
  </si>
  <si>
    <t>3. Когда я работаю с другими над проектом:</t>
  </si>
  <si>
    <t>Я могу хорошо влиять на других людей, при этом не оказывая на них сильного давления</t>
  </si>
  <si>
    <t>Мое шестое чувство подсказывает мне и оберегает от ошибок и инцидентов, которые иногда случаются из-за небрежности</t>
  </si>
  <si>
    <t>Во имя достижения главных целей я готов ускорять события, не тратя время на обсуждение</t>
  </si>
  <si>
    <t>От меня всегда можно ожидать чего-то оригинального</t>
  </si>
  <si>
    <t>Я всегда готов поддержать хорошее предложение, которое принесет выгоду всем</t>
  </si>
  <si>
    <t>Я постоянно отслеживаю последние идеи и новейшие достижения</t>
  </si>
  <si>
    <t>Я думаю, что мои способности к суждениям и оценкам могут внести большой вклад в принятие правильных решений</t>
  </si>
  <si>
    <t>На меня всегда можно положиться на завершающем этапе работы</t>
  </si>
  <si>
    <t>4. Мое отношение и интерес к групповой работе:</t>
  </si>
  <si>
    <t>Я искренне желаю узнать своих коллег получше</t>
  </si>
  <si>
    <t>Я не боюсь ни оспаривать точку зрения другого человека, ни остаться в меньшинстве</t>
  </si>
  <si>
    <t>Обычно я могу доказать несостоятельность неудачного предложения</t>
  </si>
  <si>
    <t>Я думаю, что я способен хорошо выполнять любую функцию ради выполнения общего плана</t>
  </si>
  <si>
    <t>Часто я избегаю очевидных решений и вместо этого прибегаю к неожиданным выходам</t>
  </si>
  <si>
    <t>Я стремлюсь все, что делаю, доводить до совершенства</t>
  </si>
  <si>
    <t>Я готов использовать контакты вне группы</t>
  </si>
  <si>
    <t>Хотя я всегда открыт для восприятия различных точек зрения, я не испытываю трудностей при принятии решений</t>
  </si>
  <si>
    <t>5. Я чувствую удовлетворение от работы, потому что:</t>
  </si>
  <si>
    <t>Мне нравится анализировать ситуации и оценивать возможные направления деятельности</t>
  </si>
  <si>
    <t>Мне интересно находить практические пути решения проблемы</t>
  </si>
  <si>
    <t>Мне приятно чувствовать, что я помогаю созданию хороших отношений на работе</t>
  </si>
  <si>
    <t>Часто я имею сильное влияние на принимаемые решения</t>
  </si>
  <si>
    <t>У меня открытые, дружеские отношения с людьми, которые могут предложить что-то новенькое</t>
  </si>
  <si>
    <t>Я могу убеждать людей в необходимости определенной линии действий</t>
  </si>
  <si>
    <t>Дома я чувствую себя хорошо, когда могу уделить максимум внимания заданию</t>
  </si>
  <si>
    <t>Я люблю работать с чем-то, что стимулирует мое воображение</t>
  </si>
  <si>
    <t>6. Когда задание трудное и незнакомое:</t>
  </si>
  <si>
    <t>Я откладываю дело на время и размышляю над проблемой</t>
  </si>
  <si>
    <t>Я готов сотрудничать с людьми, которые более позитивно и с большим энтузиазмом относятся к  поставленным задачам</t>
  </si>
  <si>
    <t>Я пытаюсь сделать задание проще, подыскивая людей в группе, которые могут взять на себя решение какой-либо части проблемы</t>
  </si>
  <si>
    <t>Мое врожденное ощущение времени позволяет мне соблюдать сроки выполнения задания</t>
  </si>
  <si>
    <t>Я думаю, что в стрессовых ситуациях мне удается сохранить ясность мысли и спокойствие</t>
  </si>
  <si>
    <t>Даже под давлением внешних обстоятельств я не отступаю от цели</t>
  </si>
  <si>
    <t>Я готов взять лидерские обязанности на себя, если чувствую, что группа не прогрессирует</t>
  </si>
  <si>
    <t>Я бы начал дискуссию с целью аккумуляции новых мыслей и идей, способствующих решению проблемы</t>
  </si>
  <si>
    <t>7. Проблемы, возникающие при работе в группах:</t>
  </si>
  <si>
    <t>Я склонен выражать свое нетерпение по отношению к людям, которые стоят на пути развития прогресса (мешают)</t>
  </si>
  <si>
    <t>Другие могут критиковать меня за то, что я слишком аналитичен и не подключаю интуицию</t>
  </si>
  <si>
    <t>Мое желание убедиться в том, что работа выполняется с высоким качеством, может иногда привести к задержке</t>
  </si>
  <si>
    <t>Мне быстро все надоедает, и я полагаюсь на то, что кто-нибудь из группы будет стимулировать мой интерес</t>
  </si>
  <si>
    <t>Мне трудно приступить к решению задачи, не имея четкой цели</t>
  </si>
  <si>
    <t>Иногда мне трудно объяснить и описать проблему в комплексе</t>
  </si>
  <si>
    <t>Я знаю, что требую от других то, что не могу выполнить сам</t>
  </si>
  <si>
    <t>Я затрудняюсь выражать собственное мнение, когда нахожусь в очевидной оппозиции к большинству</t>
  </si>
  <si>
    <t>Результат</t>
  </si>
  <si>
    <t xml:space="preserve">Результаты членов команд </t>
  </si>
  <si>
    <t>Реализатор</t>
  </si>
  <si>
    <t>Координатор</t>
  </si>
  <si>
    <t>Творец</t>
  </si>
  <si>
    <t>Генератор идей</t>
  </si>
  <si>
    <t>Исследователь</t>
  </si>
  <si>
    <t>Эксперт</t>
  </si>
  <si>
    <t>Дипломат</t>
  </si>
  <si>
    <t>Исполнитель</t>
  </si>
  <si>
    <t>ФИО</t>
  </si>
  <si>
    <t>Результат теста</t>
  </si>
  <si>
    <t>Комментарий</t>
  </si>
  <si>
    <t>Итого</t>
  </si>
  <si>
    <t>Характеристика. Реализаторам присущи практический здравый смысл и хорошее чувство самоконтроля и дисциплины. Они любят тяжелую работу и преодоление проблем в системном режиме. В большей степени Реализаторы являются типичными личностями, чья верность и интерес совпадают с ценностями компании. Они менее сконцентрированы на преследовании собственных интересов. Тем не менее им может не хватать спонтанности, и они могут проявлять жесткость и непреклонность.</t>
  </si>
  <si>
    <t>Функциональность. Они очень полезны компании благодаря своей надежности и прилежанию. Они добиваются успеха, потому что очень работоспособны и могут четко определить то, что выполнимо и имеет отношение к делу. Говорят, что многие исполнители делают ту работу, которую хотят делать и пренебрегают заданиями, которые находят неприятными. Реализаторы же часто продвигаются до высоких должностных позиций в управлении благодаря своим хорошим организаторским способностями и компетентности в решении всех важных вопросов.</t>
  </si>
  <si>
    <t>Характеристика. Отличительной чертой Координаторов является способность заставлять других работать над распределенными целями. Зрелый, опытный, уверенный, Координатор охотно раздает поручения. В межличностных отношениях они быстро раскрывают индивидуальные наклонности и таланты и мудро их используют для достижения общих целей. Они не обязательно самые умные члены команды, но это люди с большим кругозором и опытом, пользующиеся общим уважением команды.</t>
  </si>
  <si>
    <t>Функциональность. Они хорошо себя проявляют, находясь во главе группы людей с различными навыками и характерами. Они лучше работают совместно с коллегами равными по рангу или позиции, чем с сотрудниками более низких уровней. Их девизом может быть «консультация с контролем». Они верят, что проблему можно решить мирным путем. В некоторых компаниях Координаторы могут вступать в конфликты из-за разности во взглядах с Творцами.</t>
  </si>
  <si>
    <t>Характеристика. Это люди с высоким уровнем мотивации, неисчерпаемой энергией и великой жаждой достижений. Обычно это ярко выраженные экстраверты, обладающие сильной напористостью. Им нравится вести других и подталкивать к действиям. Если возникают препятствия, они быстро находят обходные пути. Своевольные и упрямые, уверенные и напористые, они имеют склонность эмоционально отвечать на любую форму разочарования или крушения планов. Целеустремленные, любящие поспорить. Но им часто не хватает простого человеческого понимания. Их роль самая конкурентная в команде.</t>
  </si>
  <si>
    <t>Функциональность. Они обычно становятся хорошими руководителями благодаря тому, что умеют генерировать действия и успешно работать под давлением. Они умеют легко воодушевлять команду и очень полезны в группах с разными взглядами, так как способны укротить страсти. Творцы способны парить над проблемами такого рода, продолжая лидировать и не считаясь с ними. Они могут легко провести необходимые изменения и не отказываются от нестандартных решений. Отвечая названию, они пытаются навязывать группе некоторые образцы или формы поведения и деятельности. Они являются самыми эффективными членами команды, способными гарантировать позитивные действия.</t>
  </si>
  <si>
    <t>Характеристика. Генераторы идей являются инноваторами и изобретателями, могут быть очень креативными. Они сеют зерно и идеи, из которых прорастают большинство разработок и проектов. Обычно они предпочитают работать самостоятельно, отделившись от других членов команды, используя свое воображение и часто следуя нетрадиционным путем. Имеют склонность быть интровертами, сильно реагируют как на критику, так и на похвалу. Часто их идеи имеют радикальный характер, и им не хватает практических усилий. Они независимы, умны и оригинальны, но могут быть слабыми в общении с людьми другого уровня или направления.</t>
  </si>
  <si>
    <t>Функциональность. Основная функция Генераторов идей – создание новых предложений и решение сложных комплексных проблем. Они крайне необходимы на начальных стадиях проектов или когда проект находится под угрозой срыва. Обычно являются основателями компаний или организаторами новых производств. Тем не менее большое количество Генераторов идей в одной компании может привести к контрпродуктивности, так как они имеют тенденцию проводить время, укрепляя собственные идеи и вступая друг с другом в конфликт.</t>
  </si>
  <si>
    <t>Характеристика. Исследователи – часто энтузиасты и яркие экстраверты. Они умеют общаться с людьми в компании и за ее пределами. Они рождены для ведения переговоров, исследования новых возможностей и налаживания контактов. Не являясь генераторами гениальных идей, они очень легко подхватывают идеи других и развивают их. Очень легко распознают, что уже готово, а что еще можно сделать. Их обычно очень тепло принимают в команде благодаря их открытой натуре. Они всегда любознательны и готовы найти возможности во всем новом. Но, если они не стимулируются другими, их энтузиазм быстро снижается.</t>
  </si>
  <si>
    <t>Функциональность. Исследователи очень хорошо реагируют и отвечают на новые идеи и разработки, могут найти ресурсы и вне группы. Это самые подходящие люди для установки внешних контактов и проведения последующих переговоров. Они умеют самостоятельно думать, получая информацию от других.</t>
  </si>
  <si>
    <t>Характеристика. Это очень серьезные и предусмотрительные люди с врожденным иммунитетом против чрезмерного энтузиазма. Медлительны в принятии решения, предпочитают хорошенько все обдумать. Они способны критически мыслить. Умеют быть проницательными в суждениях, принимая во внимание все факторы. Эксперты редко ошибаются.</t>
  </si>
  <si>
    <t>Функциональность. Эксперты наиболее подходят для анализа проблем и оценки идей и предложений. Они хорошо умеют взвешивать все «за» и «против» среди предложенных вариантов. По сравнению с другими Эксперты кажутся черствыми, занудными и чрезмерно критичными. Некоторые удивляются, как им удается стать руководителями. Тем не менее многие эксперты занимают стратегические посты и преуспевают на должностях высшего ранга. Очень часто удача или срыв дела зависит от принятия спешных решений. Это идеальная «сфера» для Экспертов, людей, которые редко ошибаются и в конце концов выигрывают.</t>
  </si>
  <si>
    <t>Характеристика. Это люди, пользующиеся наибольшей поддержкой команды. Они очень вежливы, обходительны и общительны. Они умеют быть гибкими и адаптироваться к любой ситуации и разным людям. Дипломаты очень восприимчивы. Они умеют слушать других и сопереживать, очень популярны в команде. В работе они полагаются на чувствительность, но могут столкнуться с трудностью при принятии решений в срочных и неотложных ситуациях.</t>
  </si>
  <si>
    <t>Функциональность. Роль Дипломатов состоит в предотвращении межличностных проблем, появляющихся в команде, что и позволяет эффективно работать всем ее членам. Избегая трений, они будут идти длинной дорогой ради того, чтобы и вовсе обойти их стороной. Они не часто становятся руководителями. Но если это всё же случается, создается климат, в котором качества Дипломатов являются настоящей находкой для команды, особенно при управленческом стиле, где конфликты могут возникать и должны искусственно пресекаться. Такие люди в качестве руководителя не представляют угрозу ни для кого и поэтому всегда желанны для подчиненных. Дипломаты служат своего рода «смазкой» для команды, а люди в такой обстановке сотрудничают лучше.</t>
  </si>
  <si>
    <t>Характеристика. Обладают огромной способностью доводить дело до завершения и обращать внимание на детали. Они никогда не начинают того, что не смогут довести до конца. Они мотивируются внутренним беспокойством, хотя часто выглядят спокойными и невозмутимыми. Представители этого типа часто являются интровертами. Им обычно не требуется стимулирование извне или побуждения. Они не терпят случайностей. Не склонны к делегированию, предпочитают выполнять задания самостоятельно.</t>
  </si>
  <si>
    <t>Функциональность. Являются незаменимыми в ситуациях, когда задания требуют сильной концентрации и высокого уровня аккуратности. Они несут чувство срочности и неотложности в команду и хорошо проводят различные собрания. Не менее хорошо справляются с управлением благодаря своему стремлению к высшим стандартам, своей аккуратности, точности, вниманию к деталям и умению завершать начатое дело.</t>
  </si>
  <si>
    <t>Специалист</t>
  </si>
  <si>
    <t>Характеристика. Это посвященные личности, которые гордятся приобретенными техническими навыками и умениями в узкой области. Их приоритетами являются предоставление профессиональных услуг, содействие и продвижение в своей сфере деятельности. Проявляя профессионализм в своем предмете, они редко интересуются делами других. Возможно, они станут экспертами, следуя своим стандартам и работая над узким кругом специфических проблем. Вообще, существует не так много людей, беззаветно преданных своему делу и стремящихся стать первоклассными специалистами.</t>
  </si>
  <si>
    <t>Функциональность. Специалисты играют свою специфическую роль в команде благодаря своим редким навыкам, на которых и базируется сервис или производство компании. Будучи руководителями, они пользуются уважением, так как знают намного больше о своем предмете, чем кто-либо еще, и обычно вынуждены принимать решение, опираясь на свой глубокий опыт.</t>
  </si>
  <si>
    <t xml:space="preserve">Задачи </t>
  </si>
  <si>
    <t>Для списков</t>
  </si>
  <si>
    <t>Начальное заполнение</t>
  </si>
  <si>
    <t>-</t>
  </si>
  <si>
    <t>На далекое потом</t>
  </si>
  <si>
    <t>Ожидание очереди</t>
  </si>
  <si>
    <t>План на неделю</t>
  </si>
  <si>
    <t>В работе</t>
  </si>
  <si>
    <t>Анализ результатов</t>
  </si>
  <si>
    <t>Полностью завершена</t>
  </si>
  <si>
    <t>Признана ненужной</t>
  </si>
  <si>
    <t>Краткое описание задачи</t>
  </si>
  <si>
    <t>Для чего делать эту задачу и почему нельзя отложить</t>
  </si>
  <si>
    <t>Как определите, что задача выполнена
Конкретный результат, значение метрики и т.д.</t>
  </si>
  <si>
    <t>Сколько будет стоить выполнение задачи</t>
  </si>
  <si>
    <t>Влияние на ключевой показатель
1-10</t>
  </si>
  <si>
    <t>Уверенность в оценках влияния и легкости реализации
1-10</t>
  </si>
  <si>
    <t>Легкость реализации
1-10</t>
  </si>
  <si>
    <t>Итоговый приоритет
Сумма</t>
  </si>
  <si>
    <t>Член команды
Выберите из списка
Список на вкладке Инфо</t>
  </si>
  <si>
    <t>Текущий статус
Выберите из списка</t>
  </si>
  <si>
    <t>За какой промежуток времени  задача планируется быть выполнена</t>
  </si>
  <si>
    <t>Что вы реально сделали?</t>
  </si>
  <si>
    <t>Результат достигнут (критерий выполнения)?
Что важное узнали / поняли в процессе?
Ваши выводы и решения?</t>
  </si>
  <si>
    <t>Что с этим делать дальше?
Какое следующее действие требуется?</t>
  </si>
  <si>
    <t>Заметки, история работы и т.д.</t>
  </si>
  <si>
    <t>Задача</t>
  </si>
  <si>
    <t>Обоснованность</t>
  </si>
  <si>
    <t>Критерий выполнения</t>
  </si>
  <si>
    <t xml:space="preserve">Стоимость </t>
  </si>
  <si>
    <t>Impact</t>
  </si>
  <si>
    <t>Confidence</t>
  </si>
  <si>
    <t>Ease</t>
  </si>
  <si>
    <t>ICE</t>
  </si>
  <si>
    <t>Ответственный</t>
  </si>
  <si>
    <t>Статус</t>
  </si>
  <si>
    <t xml:space="preserve">Длительность </t>
  </si>
  <si>
    <t>Факт</t>
  </si>
  <si>
    <t>Данные / Выводы</t>
  </si>
  <si>
    <t>Следующий шаг</t>
  </si>
  <si>
    <t>Примечания</t>
  </si>
  <si>
    <t>...</t>
  </si>
  <si>
    <t>Если не хватает строк, вставьте новые выше серой полосы</t>
  </si>
  <si>
    <t>Длительность проекта</t>
  </si>
  <si>
    <t>1 месяц</t>
  </si>
  <si>
    <t>2 месяц</t>
  </si>
  <si>
    <t>3 месяц</t>
  </si>
  <si>
    <t>4 месяц</t>
  </si>
  <si>
    <t>5 месяц</t>
  </si>
  <si>
    <t>6 месяц</t>
  </si>
  <si>
    <t>7 месяц</t>
  </si>
  <si>
    <t>8 месяц</t>
  </si>
  <si>
    <t>9 месяц</t>
  </si>
  <si>
    <t>10 месяц</t>
  </si>
  <si>
    <t>11 месяц</t>
  </si>
  <si>
    <t>12 месяц</t>
  </si>
  <si>
    <t>13 месяц</t>
  </si>
  <si>
    <t>14 месяц</t>
  </si>
  <si>
    <t>15 месяц</t>
  </si>
  <si>
    <t>16 месяц</t>
  </si>
  <si>
    <t>17 месяц</t>
  </si>
  <si>
    <t>18 месяц</t>
  </si>
  <si>
    <t>19 месяц</t>
  </si>
  <si>
    <t>20 месяц</t>
  </si>
  <si>
    <t>21 месяц</t>
  </si>
  <si>
    <t>22 месяц</t>
  </si>
  <si>
    <t>23 месяц</t>
  </si>
  <si>
    <t>24 месяц</t>
  </si>
  <si>
    <t>25 месяц</t>
  </si>
  <si>
    <t>26 месяц</t>
  </si>
  <si>
    <t>27 месяц</t>
  </si>
  <si>
    <t>28 месяц</t>
  </si>
  <si>
    <t>29 месяц</t>
  </si>
  <si>
    <t>30 месяц</t>
  </si>
  <si>
    <t>31 месяц</t>
  </si>
  <si>
    <t>32 месяц</t>
  </si>
  <si>
    <t>33 месяц</t>
  </si>
  <si>
    <t>34 месяц</t>
  </si>
  <si>
    <t>35 месяц</t>
  </si>
  <si>
    <t>36 месяц</t>
  </si>
  <si>
    <t>Заполнять только ячейки выделенные сеткой, если данных нет, оставляйте ячейку пустой</t>
  </si>
  <si>
    <t>Расходные потоки</t>
  </si>
  <si>
    <t>Инвестиционные затраты 2</t>
  </si>
  <si>
    <t>*например закупка оборудования</t>
  </si>
  <si>
    <t xml:space="preserve">Постоянные затрыты </t>
  </si>
  <si>
    <t>* постоянные затраты не зависят от кол-ва произведенной продукции</t>
  </si>
  <si>
    <t xml:space="preserve">Заработная плата </t>
  </si>
  <si>
    <t>Затраты 1</t>
  </si>
  <si>
    <t xml:space="preserve">Затраты 2 </t>
  </si>
  <si>
    <t>Маркетинг</t>
  </si>
  <si>
    <t>* переменные затраты зависят от количества произведенных единиц продукции</t>
  </si>
  <si>
    <t>Себестоимость продукт 1</t>
  </si>
  <si>
    <t>Переменные общие расходы продукт 1</t>
  </si>
  <si>
    <t>Маркетинг на единицу товара, руб</t>
  </si>
  <si>
    <t>Маркетинговые расходы продукт 1</t>
  </si>
  <si>
    <t>Переменные затраты на продукт 1</t>
  </si>
  <si>
    <t>Себестоимость продукт 2</t>
  </si>
  <si>
    <t>Переменные общие расходы продукт 2</t>
  </si>
  <si>
    <t>Маркетинг на единицу товара 2, руб</t>
  </si>
  <si>
    <t>Маркетинговые расходы продукт 2</t>
  </si>
  <si>
    <t>Переменные затраты на продукт 2</t>
  </si>
  <si>
    <t xml:space="preserve">Расходная часть ИТОГО </t>
  </si>
  <si>
    <t>Доходные потоки</t>
  </si>
  <si>
    <r>
      <rPr>
        <sz val="11"/>
        <color theme="1"/>
        <rFont val="Calibri"/>
      </rPr>
      <t xml:space="preserve">Кол-во услуг продукт 1 </t>
    </r>
    <r>
      <rPr>
        <i/>
        <sz val="11"/>
        <color theme="1"/>
        <rFont val="Calibri"/>
      </rPr>
      <t>(замените на ваш)</t>
    </r>
  </si>
  <si>
    <t xml:space="preserve">Цена продукт 1 </t>
  </si>
  <si>
    <t>Выручка продукт 1</t>
  </si>
  <si>
    <t xml:space="preserve">Кол-во услуг продукт 2 </t>
  </si>
  <si>
    <t>Цена услуги продукт 2</t>
  </si>
  <si>
    <t>Выручка продукт 2</t>
  </si>
  <si>
    <t>Дополнительный доход</t>
  </si>
  <si>
    <t>Доходная часть ИТОГО</t>
  </si>
  <si>
    <t xml:space="preserve">Денежный поток </t>
  </si>
  <si>
    <t xml:space="preserve">Накопленный денежный поток </t>
  </si>
  <si>
    <t>* срок окупаемости - время в течении которого доходы покроют затраты</t>
  </si>
  <si>
    <t>1 год</t>
  </si>
  <si>
    <t>2 года</t>
  </si>
  <si>
    <t>3 года</t>
  </si>
  <si>
    <t>Рентабельность проекта за период</t>
  </si>
  <si>
    <t xml:space="preserve">Опишите предпологаемые источники финансирования </t>
  </si>
  <si>
    <t xml:space="preserve">*указывайте конкретные компании или фонды </t>
  </si>
  <si>
    <t>Питч</t>
  </si>
  <si>
    <t>Можно сделать несколько вкладок под различные виды питча</t>
  </si>
  <si>
    <t>Вид питча</t>
  </si>
  <si>
    <t>Элеватор-питч</t>
  </si>
  <si>
    <t>Инвестор-питч</t>
  </si>
  <si>
    <t>Продолжительность</t>
  </si>
  <si>
    <t>30 секунд</t>
  </si>
  <si>
    <t>3 минуты</t>
  </si>
  <si>
    <t>Время на вопросы и обратную связь</t>
  </si>
  <si>
    <t>Желаемый результат</t>
  </si>
  <si>
    <t>Продажа, инвестиции, пилот, ...</t>
  </si>
  <si>
    <t>Основные идеи</t>
  </si>
  <si>
    <t>Что необходимо донести до слушателя</t>
  </si>
  <si>
    <t>Ценностное предложение</t>
  </si>
  <si>
    <t>Почему вы? (reason to believe)</t>
  </si>
  <si>
    <t>Почему сейчас</t>
  </si>
  <si>
    <t>История (storytelling)</t>
  </si>
  <si>
    <t>О чем история</t>
  </si>
  <si>
    <t>Добавляйте сами нужные пункты</t>
  </si>
  <si>
    <t>Презентация (питч-дек)</t>
  </si>
  <si>
    <t>Ссылка на файл в облаке</t>
  </si>
  <si>
    <r>
      <rPr>
        <i/>
        <u/>
        <sz val="10"/>
        <color rgb="FF999999"/>
        <rFont val="Arial"/>
      </rPr>
      <t>http://disk.yandex.ru</t>
    </r>
    <r>
      <rPr>
        <i/>
        <sz val="10"/>
        <color rgb="FF999999"/>
        <rFont val="Arial"/>
      </rPr>
      <t xml:space="preserve">, </t>
    </r>
    <r>
      <rPr>
        <i/>
        <u/>
        <sz val="10"/>
        <color rgb="FF999999"/>
        <rFont val="Arial"/>
      </rPr>
      <t>https://drive.google.com</t>
    </r>
    <r>
      <rPr>
        <i/>
        <sz val="10"/>
        <color rgb="FF999999"/>
        <rFont val="Arial"/>
      </rPr>
      <t xml:space="preserve"> и т.д.</t>
    </r>
  </si>
  <si>
    <t>Чеклист</t>
  </si>
  <si>
    <t>Проблема</t>
  </si>
  <si>
    <t>Решение</t>
  </si>
  <si>
    <t>Технология</t>
  </si>
  <si>
    <t>Рынок</t>
  </si>
  <si>
    <t>Конкуренты</t>
  </si>
  <si>
    <t>Бизнес-модель</t>
  </si>
  <si>
    <t>Стратегия развития/календарный план</t>
  </si>
  <si>
    <t>Ключевые члены команды, их опыт и сильные стороны</t>
  </si>
  <si>
    <t>Призыв (call to action)</t>
  </si>
  <si>
    <t>Контакты</t>
  </si>
  <si>
    <t>Презентация вызывает эмоции</t>
  </si>
  <si>
    <t>Резервные слайды для ответов на вопросы</t>
  </si>
  <si>
    <r>
      <rPr>
        <b/>
        <sz val="12"/>
        <color rgb="FFFF0000"/>
        <rFont val="&quot;Times New Roman&quot;, serif"/>
      </rPr>
      <t>Важно!</t>
    </r>
    <r>
      <rPr>
        <b/>
        <sz val="12"/>
        <color theme="1"/>
        <rFont val="&quot;Times New Roman&quot;, serif"/>
      </rPr>
      <t xml:space="preserve"> </t>
    </r>
    <r>
      <rPr>
        <sz val="12"/>
        <color theme="1"/>
        <rFont val="&quot;Times New Roman&quot;, serif"/>
      </rPr>
      <t>Большая часть паспорта проекта заполняется автоматически данными из рабочей тетради</t>
    </r>
  </si>
  <si>
    <t>Сначала заполните все модули рабочей тетради</t>
  </si>
  <si>
    <t>1. Общая информация о стартап-проекте</t>
  </si>
  <si>
    <t>Название стартап-проекта</t>
  </si>
  <si>
    <t>Команда стартап-проекта</t>
  </si>
  <si>
    <t>Технологическое направление</t>
  </si>
  <si>
    <t>Описание стартап-проекта
 (технология/ услуга/продукт)</t>
  </si>
  <si>
    <t>Модуль "инфо", блок описание</t>
  </si>
  <si>
    <t>Актуальность стартап-проекта (описание проблемы и решения проблемы)</t>
  </si>
  <si>
    <t>Технологические риски (внутренне)</t>
  </si>
  <si>
    <t>Технологические риски (внешние)</t>
  </si>
  <si>
    <t>Потенциальные заказчики</t>
  </si>
  <si>
    <t>Бизнес-модель стартап-проекта[1] (как вы планируете зарабатывать посредствам реализации данного проекта)</t>
  </si>
  <si>
    <t>Обоснование соответствия идеи технологическому направлению (описание основных технологических параметров)</t>
  </si>
  <si>
    <t>2. Порядок и структура финансирования</t>
  </si>
  <si>
    <t xml:space="preserve">Объем финансового обеспечения, руб </t>
  </si>
  <si>
    <t>Предполагаемые источники финансирования</t>
  </si>
  <si>
    <t>Оценка потенциала «рынка» и рентабельности проекта[3]</t>
  </si>
  <si>
    <t>*рассчитывают объем и анализ рынка часто делают бизнес журналы, необходимо найти информацию в денежном выражении и оценить тренды, будет ли рынок расти в дальнейшем. Иногда помогают данные Росстата</t>
  </si>
  <si>
    <t>*оценка рентабельности берется с модуля денежные потоки. Указывайте % рентабельности и сколько лет потребуется для окупамости проекта</t>
  </si>
  <si>
    <t>3. Календарный план стартап-проекта</t>
  </si>
  <si>
    <t>Название этапа календарного плана</t>
  </si>
  <si>
    <t>Длительность этапа, мес</t>
  </si>
  <si>
    <t>Стоимость, руб.</t>
  </si>
  <si>
    <t>*данные брать из блока календарное планирования, объединяя задачи в этапы</t>
  </si>
  <si>
    <t>4. Предполагаемая структура уставного капитала компании</t>
  </si>
  <si>
    <t>(в рамках стартап-проекта)</t>
  </si>
  <si>
    <t>Участники</t>
  </si>
  <si>
    <t>Размер доли (руб.)</t>
  </si>
  <si>
    <t>%</t>
  </si>
  <si>
    <t>*ФИО руководитель проекта</t>
  </si>
  <si>
    <t>Размер Уставного капитала (УК)</t>
  </si>
  <si>
    <t>5. Команда стартап- проекта</t>
  </si>
  <si>
    <t>Сегменты и каналы</t>
  </si>
  <si>
    <t>Поиск клиентского сегмента</t>
  </si>
  <si>
    <t>Впишите все сегменты, которые вы проверили и собираетесь проверить. В каждой строке заполняйте ячейки последовательно слева направо не пропуская этапы. Вносите только положительные ответы. В случае отрицательного ответа оставляйте ячейку пустой.</t>
  </si>
  <si>
    <t>Укажите сегменты вашего рынка
Например:
1. Крупные магазины
2. Мелкие магазины
3. Торговые центры
...</t>
  </si>
  <si>
    <t>Сформулируйте ценностное предложение, заточенное под каждый сегмент, используя шаблон с вкладки Инфо. В том числе конкретную проблему или задачу людей/организаций из данного сегмента.</t>
  </si>
  <si>
    <t>Как клиентский сегмент подтвердил наличие проблемы?
Например:
1. Да, в 7 из 10 проведенных интервью подтвердил устно.
2. По рекламному объявлению с таким ЦП перешло 20 из 100 пользователей.
...</t>
  </si>
  <si>
    <t>Опишите ваш MVP
Например:
1. Посадочная страница для сбора заявок
2. Страница/группа в соц сети
3. Моб приложение на конструкторе
4. Выполнение задач клиента вручную
...</t>
  </si>
  <si>
    <t>Как клиентский сегмент подтвердил решение своей проблемы с помощью вашего MVP?
Например:
1. 5 из 10 пользователей ответили положительно
2. 10 из 30 посетителей записались на тест</t>
  </si>
  <si>
    <t>Поставьте галочку (кликните по пустому квадрату), если первая продажа в данном сегменте произошла.</t>
  </si>
  <si>
    <t>Клиентский сегмент</t>
  </si>
  <si>
    <t>Проблема подтверждена</t>
  </si>
  <si>
    <t>Готов MVP</t>
  </si>
  <si>
    <t>Решение подтверждено</t>
  </si>
  <si>
    <t>Первая продажа</t>
  </si>
  <si>
    <t>Свойства (технико-экономические характеристики продукта)</t>
  </si>
  <si>
    <t>Ваш проект</t>
  </si>
  <si>
    <t>Конкурент А</t>
  </si>
  <si>
    <t>Конкурент Б</t>
  </si>
  <si>
    <t>Общий анализ</t>
  </si>
  <si>
    <t>Уникальность</t>
  </si>
  <si>
    <t>Долгосрочность</t>
  </si>
  <si>
    <t>Правдоподобность</t>
  </si>
  <si>
    <t>Привлекательность</t>
  </si>
  <si>
    <t>Цена</t>
  </si>
  <si>
    <t>Известность продукта</t>
  </si>
  <si>
    <t>Восприятие качества</t>
  </si>
  <si>
    <t>Лояльность к продукту</t>
  </si>
  <si>
    <t>Добавьте свойства своего продукта</t>
  </si>
  <si>
    <t>используйте количественное сравнение</t>
  </si>
  <si>
    <t>Ссылки на информацию о конкурентах</t>
  </si>
  <si>
    <t>Lean Startup Canvas</t>
  </si>
  <si>
    <t xml:space="preserve">Проблема </t>
  </si>
  <si>
    <t>Уникальное ценностное предложение</t>
  </si>
  <si>
    <t>Скрытое преимущество</t>
  </si>
  <si>
    <t>Сегменты потребителей</t>
  </si>
  <si>
    <t>Ключевые метрики</t>
  </si>
  <si>
    <t>Каналы</t>
  </si>
  <si>
    <t>Структура расходов</t>
  </si>
  <si>
    <t>Потоки выручки</t>
  </si>
  <si>
    <t>Рабочая тетрадь стартапа для Акселератора B8</t>
  </si>
  <si>
    <t>Batch 7</t>
  </si>
  <si>
    <t>© Александр Дауркин, 2022</t>
  </si>
  <si>
    <t>Копирование и передача третьим сторонам без согласия автора Рабочей тетради запрещены</t>
  </si>
  <si>
    <t>Disclaimer:</t>
  </si>
  <si>
    <t>Использованы элементы известных методологий других авторов.</t>
  </si>
  <si>
    <t>Автор Рабочей тетради не претендует на авторство всех её элементов.</t>
  </si>
  <si>
    <t>Умный вуз</t>
  </si>
  <si>
    <t>ц</t>
  </si>
  <si>
    <t>Н1. Цифровые технологии</t>
  </si>
  <si>
    <t>создания более безопасного нахождения в учебных заведениях;</t>
  </si>
  <si>
    <t>внедрения высокотехнологического обродувания в учебную деятельность;</t>
  </si>
  <si>
    <t>обеспечения повышенного уровня безопасности и создание комфортной рабочей среды;</t>
  </si>
  <si>
    <t>учебным учереждениям, в будущем оффисным предприятиям т.п;</t>
  </si>
  <si>
    <t>умный, высокотехнологический вуз;</t>
  </si>
  <si>
    <t>Данное направление на данный момент наиболее перспективное т.к. цифровые технологии стремительно развиваются .</t>
  </si>
  <si>
    <t>Сегмент потребителей: учебные учереждения, в дальнейшем потенциальными клиентами, оффисы и государственные и частные предприятия.</t>
  </si>
  <si>
    <t xml:space="preserve">В первую очередь мы решаем проблему безопасности, а также делаем рабочую среду наших клиентов более комфортную.Во вторых мы сокращаем время  на лишние передвижения и подготовку к рабочему процессу. </t>
  </si>
  <si>
    <t xml:space="preserve">Наш сайт. И реклама на гос. порталах. </t>
  </si>
  <si>
    <t>Контакт с клиентами будет осущевстляться через почту и интегрираванного диалогового окна на сайте.    Так же возможна связь в мессенджерах или по телефону.</t>
  </si>
  <si>
    <t>Интеграция нашей идеи в учебные учереждение. Заключение договоров о оказании наших услуг.Наши услуги будут стоить в  зависимости от запросов потребителя.</t>
  </si>
  <si>
    <t>В первую очередь главный ресурс это денежные средства, а также квалифицированные сотрудники в сфере инженерии и IT.</t>
  </si>
  <si>
    <t>1)Необходимо заинтерисовать инвесторов инвестировать в наш проект;                                            2)Cоздать канал связи с поставщиками;                                       3)Добросовестное выполнение своих обязательств;    4)Техническая поддержка на всем этапе длитольности договора;                                                                                5) Cделать жизнь людей лучше.</t>
  </si>
  <si>
    <t xml:space="preserve">Государство и частные компании и предприятия;                Производители видеокамер с биометрией и RFDI замков.                                                                                         Наш бизнес не сможет существовать без поставщиков оборудования и специалистов по настройки оборудования.                                                                            Наших партнеров (поставщиков) можно заменить на других при более выгодных условиях сотрудничества т.к. на рынке много производителей устройств безопасности.                                                </t>
  </si>
  <si>
    <t>Наиболее важные затраты (они же и будут являться самыми дорогими): покупка аппаратуры и найм специалистов в сфере IT и установки оборудования. На данном этапе нашего проекта не возможно сказать сколько будут получить сотрудники т.к. пункт расчета финансовой составляющей идет дальше в рабочей тетради проекта.</t>
  </si>
  <si>
    <t>Мартынов Д.Е.</t>
  </si>
  <si>
    <t>Катрук Н.С.</t>
  </si>
  <si>
    <t>Казанцев М.Д.</t>
  </si>
  <si>
    <t>Суцкелис Д.М.</t>
  </si>
  <si>
    <t>Боргояков А.И.</t>
  </si>
  <si>
    <t>Самодолов И.А.</t>
  </si>
  <si>
    <t>Директор</t>
  </si>
  <si>
    <t>Исп. директор</t>
  </si>
  <si>
    <t>Помощь в создании паспорта проекта , организации работы в группе</t>
  </si>
  <si>
    <t>Исп. Директор</t>
  </si>
  <si>
    <t>Исп. директор/специалист в сфере IT</t>
  </si>
  <si>
    <t xml:space="preserve">Оформление презентации,организация работы в группе, распоряжение обязанностями </t>
  </si>
  <si>
    <t>Опыт отсутствует</t>
  </si>
  <si>
    <t>Комментарии отст.</t>
  </si>
  <si>
    <t>Инвестиционные затраты (оборудование)</t>
  </si>
  <si>
    <t>Дистанционно</t>
  </si>
  <si>
    <t>Пилот</t>
  </si>
  <si>
    <t>Idea pitch </t>
  </si>
  <si>
    <t>не более 3-х минут</t>
  </si>
  <si>
    <t xml:space="preserve">Умный контроль: задачи и пути интеграции высоких технологий в учебную деятельность </t>
  </si>
  <si>
    <t xml:space="preserve">1)Усовершенствование системы безопасности;                                                  2)Экономия времени на излишние действия (Получение ключа на вахте, поиск ключа у других преподователей);                                                  3)Создание более комфортной среды для обучения.                                              </t>
  </si>
  <si>
    <t xml:space="preserve">1)Возможность получение данных сторонними лицами;                       2)Возможность сбоя системы.                                                                 </t>
  </si>
  <si>
    <t>1)Сложность в получении более технологичного оборудования;                                                                           2)Высокие затраты и цена.</t>
  </si>
  <si>
    <t xml:space="preserve">1)  </t>
  </si>
  <si>
    <t>Создание бизнес-плана проекта</t>
  </si>
  <si>
    <t>_</t>
  </si>
  <si>
    <t>Поиск поставщиков оборудования</t>
  </si>
  <si>
    <t>неделя</t>
  </si>
  <si>
    <t xml:space="preserve">Нашли несколько магазинов с необходимым оборудованием;                                    </t>
  </si>
  <si>
    <t>Далее необходимо как поставить найденные товары в Россию с наименьшими затратами</t>
  </si>
  <si>
    <t>Первый вариант бизнес-плана составлен</t>
  </si>
  <si>
    <t>Был получен опыт в составлении бизнес-плана</t>
  </si>
  <si>
    <t>Составление календарного планирования и заполнение рабочей тетради проекта</t>
  </si>
  <si>
    <t>Был получен опыт в поиске и сравнении цен на рынке высоких технологий, и выбора наилучшего оборудования по соотношению цена/качество</t>
  </si>
  <si>
    <t>Составление календарного планирования</t>
  </si>
  <si>
    <t>месяц</t>
  </si>
  <si>
    <t xml:space="preserve">Расчет денежных потоков </t>
  </si>
  <si>
    <t>2 недели</t>
  </si>
  <si>
    <t xml:space="preserve">На данном этапе денежные потоки расчитаны для 3-х месяцев  </t>
  </si>
  <si>
    <t>Был получен опыт в расчете финансов и в анализе денежных потоков</t>
  </si>
  <si>
    <t>После того как мы учли все риски и посчитали необходимые нам денежные средства, необходимо дополнительно удостовериться в правильности расчетов, для минимизации рисков</t>
  </si>
  <si>
    <t>На данный момент идет поиск сотрудника</t>
  </si>
  <si>
    <t>Поиск финансового менеджера</t>
  </si>
  <si>
    <t>Опыт в поиске персонала</t>
  </si>
  <si>
    <t>Создание призентации проекта</t>
  </si>
  <si>
    <t xml:space="preserve">Первый экземпляр призентации был составлен </t>
  </si>
  <si>
    <t>Получение необходимой консультации в сфере финансов, проверка/анализ/корректировка расчетов</t>
  </si>
  <si>
    <t>Пригласить поучаствовать в проекте</t>
  </si>
  <si>
    <t>Учебные заведения</t>
  </si>
  <si>
    <t>Организация работы технологического комплекса и устройств безопасности в одном приложении</t>
  </si>
</sst>
</file>

<file path=xl/styles.xml><?xml version="1.0" encoding="utf-8"?>
<styleSheet xmlns="http://schemas.openxmlformats.org/spreadsheetml/2006/main">
  <numFmts count="1">
    <numFmt numFmtId="164" formatCode="d\-m"/>
  </numFmts>
  <fonts count="65">
    <font>
      <sz val="10"/>
      <color rgb="FF000000"/>
      <name val="Calibri"/>
      <scheme val="minor"/>
    </font>
    <font>
      <sz val="10"/>
      <color theme="1"/>
      <name val="Calibri"/>
      <scheme val="minor"/>
    </font>
    <font>
      <b/>
      <sz val="10"/>
      <color theme="1"/>
      <name val="Calibri"/>
      <scheme val="minor"/>
    </font>
    <font>
      <i/>
      <sz val="10"/>
      <color rgb="FF999999"/>
      <name val="Calibri"/>
      <scheme val="minor"/>
    </font>
    <font>
      <i/>
      <sz val="9"/>
      <color theme="1"/>
      <name val="Calibri"/>
      <scheme val="minor"/>
    </font>
    <font>
      <sz val="10"/>
      <name val="Calibri"/>
    </font>
    <font>
      <sz val="10"/>
      <color rgb="FF999999"/>
      <name val="Calibri"/>
      <scheme val="minor"/>
    </font>
    <font>
      <i/>
      <sz val="10"/>
      <color rgb="FF999999"/>
      <name val="&quot;Times New Roman&quot;"/>
    </font>
    <font>
      <sz val="11"/>
      <color theme="1"/>
      <name val="Calibri"/>
      <scheme val="minor"/>
    </font>
    <font>
      <b/>
      <sz val="14"/>
      <color rgb="FF5A5A5A"/>
      <name val="Arial"/>
    </font>
    <font>
      <sz val="12"/>
      <color rgb="FF808080"/>
      <name val="Arial"/>
    </font>
    <font>
      <b/>
      <sz val="11"/>
      <color theme="1"/>
      <name val="&quot;Times New Roman&quot;"/>
    </font>
    <font>
      <b/>
      <sz val="11"/>
      <color theme="1"/>
      <name val="Calibri"/>
      <scheme val="minor"/>
    </font>
    <font>
      <sz val="11"/>
      <color theme="1"/>
      <name val="&quot;Times New Roman&quot;"/>
    </font>
    <font>
      <b/>
      <sz val="16"/>
      <color rgb="FF222222"/>
      <name val="Arial"/>
    </font>
    <font>
      <b/>
      <sz val="12"/>
      <color rgb="FF222222"/>
      <name val="&quot;Times New Roman&quot;"/>
    </font>
    <font>
      <sz val="12"/>
      <color rgb="FF222222"/>
      <name val="Arial"/>
    </font>
    <font>
      <b/>
      <sz val="11"/>
      <color rgb="FF222222"/>
      <name val="Calibri"/>
    </font>
    <font>
      <b/>
      <sz val="14"/>
      <color rgb="FF222222"/>
      <name val="Arial"/>
    </font>
    <font>
      <b/>
      <sz val="9"/>
      <color rgb="FF222222"/>
      <name val="Helvetica"/>
    </font>
    <font>
      <sz val="11"/>
      <color rgb="FF222222"/>
      <name val="Helvetica"/>
    </font>
    <font>
      <sz val="12"/>
      <color theme="1"/>
      <name val="Calibri"/>
      <scheme val="minor"/>
    </font>
    <font>
      <sz val="11"/>
      <color rgb="FF222222"/>
      <name val="Calibri"/>
    </font>
    <font>
      <b/>
      <sz val="14"/>
      <color theme="1"/>
      <name val="Calibri"/>
      <scheme val="minor"/>
    </font>
    <font>
      <b/>
      <i/>
      <u/>
      <sz val="14"/>
      <color theme="1"/>
      <name val="Helvetica"/>
    </font>
    <font>
      <sz val="12"/>
      <color rgb="FF222222"/>
      <name val="Helvetica"/>
    </font>
    <font>
      <b/>
      <sz val="12"/>
      <color rgb="FF222222"/>
      <name val="Helvetica"/>
    </font>
    <font>
      <b/>
      <sz val="12"/>
      <color theme="1"/>
      <name val="Calibri"/>
      <scheme val="minor"/>
    </font>
    <font>
      <b/>
      <i/>
      <sz val="15"/>
      <color rgb="FF222222"/>
      <name val="Arial"/>
    </font>
    <font>
      <i/>
      <sz val="12"/>
      <color rgb="FF222222"/>
      <name val="&quot;Times New Roman&quot;"/>
    </font>
    <font>
      <i/>
      <sz val="14"/>
      <color rgb="FF222222"/>
      <name val="Arial"/>
    </font>
    <font>
      <i/>
      <sz val="11"/>
      <color rgb="FF2E74B5"/>
      <name val="&quot;Calibri Light&quot;"/>
    </font>
    <font>
      <sz val="10"/>
      <color rgb="FFCCCCCC"/>
      <name val="Calibri"/>
      <scheme val="minor"/>
    </font>
    <font>
      <i/>
      <sz val="10"/>
      <color theme="1"/>
      <name val="Calibri"/>
      <scheme val="minor"/>
    </font>
    <font>
      <b/>
      <sz val="11"/>
      <color theme="1"/>
      <name val="Calibri"/>
    </font>
    <font>
      <sz val="11"/>
      <color theme="1"/>
      <name val="Calibri"/>
    </font>
    <font>
      <i/>
      <sz val="11"/>
      <color theme="1"/>
      <name val="Calibri"/>
    </font>
    <font>
      <b/>
      <sz val="14"/>
      <color theme="1"/>
      <name val="Calibri"/>
    </font>
    <font>
      <u/>
      <sz val="11"/>
      <color theme="1"/>
      <name val="Calibri"/>
    </font>
    <font>
      <b/>
      <sz val="12"/>
      <color theme="1"/>
      <name val="Calibri"/>
    </font>
    <font>
      <sz val="12"/>
      <color theme="1"/>
      <name val="Calibri"/>
    </font>
    <font>
      <i/>
      <u/>
      <sz val="10"/>
      <color rgb="FF999999"/>
      <name val="Arial"/>
    </font>
    <font>
      <b/>
      <sz val="12"/>
      <color theme="1"/>
      <name val="&quot;Times New Roman&quot;"/>
    </font>
    <font>
      <i/>
      <sz val="12"/>
      <color theme="1"/>
      <name val="&quot;Times New Roman&quot;"/>
    </font>
    <font>
      <sz val="12"/>
      <color theme="1"/>
      <name val="&quot;Times New Roman&quot;"/>
    </font>
    <font>
      <sz val="12"/>
      <color rgb="FF000000"/>
      <name val="&quot;Times New Roman&quot;"/>
    </font>
    <font>
      <b/>
      <sz val="10"/>
      <color rgb="FF000000"/>
      <name val="Arial"/>
    </font>
    <font>
      <b/>
      <sz val="10"/>
      <color theme="1"/>
      <name val="Arial"/>
    </font>
    <font>
      <sz val="10"/>
      <color rgb="FF000000"/>
      <name val="Arial"/>
    </font>
    <font>
      <sz val="10"/>
      <color theme="1"/>
      <name val="Arial"/>
    </font>
    <font>
      <i/>
      <sz val="10"/>
      <color theme="1"/>
      <name val="Arial"/>
    </font>
    <font>
      <b/>
      <i/>
      <sz val="10"/>
      <color rgb="FF999999"/>
      <name val="Calibri"/>
    </font>
    <font>
      <i/>
      <sz val="10"/>
      <color rgb="FF999999"/>
      <name val="Calibri"/>
    </font>
    <font>
      <i/>
      <sz val="10"/>
      <color rgb="FF999999"/>
      <name val="Arial"/>
    </font>
    <font>
      <b/>
      <sz val="12"/>
      <color rgb="FFFF0000"/>
      <name val="&quot;Times New Roman&quot;, serif"/>
    </font>
    <font>
      <b/>
      <sz val="12"/>
      <color theme="1"/>
      <name val="&quot;Times New Roman&quot;, serif"/>
    </font>
    <font>
      <sz val="12"/>
      <color theme="1"/>
      <name val="&quot;Times New Roman&quot;, serif"/>
    </font>
    <font>
      <sz val="11"/>
      <color rgb="FF006100"/>
      <name val="Calibri"/>
      <family val="2"/>
      <scheme val="minor"/>
    </font>
    <font>
      <sz val="11"/>
      <color theme="1"/>
      <name val="Calibri"/>
      <family val="2"/>
      <charset val="204"/>
      <scheme val="minor"/>
    </font>
    <font>
      <sz val="10"/>
      <color rgb="FF000000"/>
      <name val="Calibri"/>
      <family val="2"/>
      <charset val="204"/>
      <scheme val="minor"/>
    </font>
    <font>
      <sz val="11"/>
      <color rgb="FF000000"/>
      <name val="Calibri"/>
      <family val="2"/>
      <charset val="204"/>
      <scheme val="minor"/>
    </font>
    <font>
      <sz val="10"/>
      <color theme="1"/>
      <name val="Calibri"/>
      <family val="2"/>
      <charset val="204"/>
      <scheme val="minor"/>
    </font>
    <font>
      <b/>
      <sz val="11"/>
      <color theme="1"/>
      <name val="Calibri"/>
      <family val="2"/>
      <charset val="204"/>
    </font>
    <font>
      <sz val="10"/>
      <color rgb="FF222222"/>
      <name val="Calibri"/>
      <family val="2"/>
      <charset val="204"/>
      <scheme val="major"/>
    </font>
    <font>
      <sz val="10"/>
      <color theme="1"/>
      <name val="Calibri"/>
      <family val="2"/>
      <charset val="204"/>
      <scheme val="major"/>
    </font>
  </fonts>
  <fills count="12">
    <fill>
      <patternFill patternType="none"/>
    </fill>
    <fill>
      <patternFill patternType="gray125"/>
    </fill>
    <fill>
      <patternFill patternType="solid">
        <fgColor rgb="FFF3F3F3"/>
        <bgColor rgb="FFF3F3F3"/>
      </patternFill>
    </fill>
    <fill>
      <patternFill patternType="solid">
        <fgColor rgb="FFD9EAD3"/>
        <bgColor rgb="FFD9EAD3"/>
      </patternFill>
    </fill>
    <fill>
      <patternFill patternType="solid">
        <fgColor rgb="FFFFFFFF"/>
        <bgColor rgb="FFFFFFFF"/>
      </patternFill>
    </fill>
    <fill>
      <patternFill patternType="solid">
        <fgColor rgb="FF999999"/>
        <bgColor rgb="FF999999"/>
      </patternFill>
    </fill>
    <fill>
      <patternFill patternType="solid">
        <fgColor rgb="FF92D050"/>
        <bgColor rgb="FF92D050"/>
      </patternFill>
    </fill>
    <fill>
      <patternFill patternType="solid">
        <fgColor rgb="FFFFFF00"/>
        <bgColor rgb="FFFFFF00"/>
      </patternFill>
    </fill>
    <fill>
      <patternFill patternType="solid">
        <fgColor theme="4"/>
        <bgColor theme="4"/>
      </patternFill>
    </fill>
    <fill>
      <patternFill patternType="solid">
        <fgColor theme="5"/>
        <bgColor theme="5"/>
      </patternFill>
    </fill>
    <fill>
      <patternFill patternType="solid">
        <fgColor rgb="FFCCCCCC"/>
        <bgColor rgb="FFCCCCCC"/>
      </patternFill>
    </fill>
    <fill>
      <patternFill patternType="solid">
        <fgColor rgb="FFC6EFCE"/>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57" fillId="11" borderId="0" applyNumberFormat="0" applyBorder="0" applyAlignment="0" applyProtection="0"/>
  </cellStyleXfs>
  <cellXfs count="235">
    <xf numFmtId="0" fontId="0" fillId="0" borderId="0" xfId="0"/>
    <xf numFmtId="0" fontId="1" fillId="0" borderId="0" xfId="0" applyFont="1"/>
    <xf numFmtId="0" fontId="2" fillId="2" borderId="1" xfId="0" applyFont="1" applyFill="1" applyBorder="1" applyAlignment="1">
      <alignment horizontal="center"/>
    </xf>
    <xf numFmtId="0" fontId="3" fillId="0" borderId="0" xfId="0" applyFont="1" applyAlignment="1">
      <alignment horizontal="center"/>
    </xf>
    <xf numFmtId="0" fontId="1" fillId="2" borderId="0" xfId="0" applyFont="1" applyFill="1"/>
    <xf numFmtId="0" fontId="1" fillId="3" borderId="1" xfId="0" applyFont="1" applyFill="1" applyBorder="1"/>
    <xf numFmtId="0" fontId="1" fillId="2" borderId="1" xfId="0" applyFont="1" applyFill="1" applyBorder="1"/>
    <xf numFmtId="0" fontId="3" fillId="0" borderId="0" xfId="0" applyFont="1"/>
    <xf numFmtId="0" fontId="1" fillId="0" borderId="0" xfId="0" applyFont="1" applyAlignment="1">
      <alignment wrapText="1"/>
    </xf>
    <xf numFmtId="0" fontId="2" fillId="0" borderId="0" xfId="0" applyFont="1"/>
    <xf numFmtId="0" fontId="4" fillId="0" borderId="0" xfId="0" applyFont="1"/>
    <xf numFmtId="0" fontId="1" fillId="0" borderId="0" xfId="0" applyFont="1" applyAlignment="1">
      <alignment horizontal="right"/>
    </xf>
    <xf numFmtId="0" fontId="6" fillId="0" borderId="0" xfId="0" applyFont="1" applyAlignment="1">
      <alignment horizontal="right"/>
    </xf>
    <xf numFmtId="0" fontId="2" fillId="0" borderId="0" xfId="0" applyFont="1" applyAlignment="1">
      <alignment wrapText="1"/>
    </xf>
    <xf numFmtId="0" fontId="7" fillId="0" borderId="0" xfId="0" applyFont="1"/>
    <xf numFmtId="9" fontId="1" fillId="0" borderId="5" xfId="0" applyNumberFormat="1" applyFont="1" applyBorder="1" applyAlignment="1">
      <alignment horizontal="center"/>
    </xf>
    <xf numFmtId="0" fontId="1" fillId="0" borderId="1" xfId="0" applyFont="1" applyBorder="1"/>
    <xf numFmtId="0" fontId="8" fillId="0" borderId="0" xfId="0" applyFont="1"/>
    <xf numFmtId="0" fontId="3" fillId="0" borderId="0" xfId="0" applyFont="1" applyAlignment="1">
      <alignment vertical="top" wrapText="1"/>
    </xf>
    <xf numFmtId="0" fontId="12" fillId="2" borderId="1" xfId="0" applyFont="1" applyFill="1" applyBorder="1" applyAlignment="1">
      <alignment horizontal="center"/>
    </xf>
    <xf numFmtId="0" fontId="13" fillId="3" borderId="1" xfId="0" applyFont="1" applyFill="1" applyBorder="1" applyAlignment="1">
      <alignment horizontal="center"/>
    </xf>
    <xf numFmtId="0" fontId="8" fillId="0" borderId="1" xfId="0" applyFont="1" applyBorder="1" applyAlignment="1">
      <alignment wrapText="1"/>
    </xf>
    <xf numFmtId="0" fontId="8" fillId="3" borderId="1" xfId="0" applyFont="1" applyFill="1" applyBorder="1" applyAlignment="1">
      <alignment horizontal="left" vertical="top"/>
    </xf>
    <xf numFmtId="0" fontId="14" fillId="4" borderId="0" xfId="0" applyFont="1" applyFill="1"/>
    <xf numFmtId="0" fontId="15" fillId="4" borderId="0" xfId="0" applyFont="1" applyFill="1"/>
    <xf numFmtId="0" fontId="16" fillId="4" borderId="0" xfId="0" applyFont="1" applyFill="1" applyAlignment="1">
      <alignment wrapText="1"/>
    </xf>
    <xf numFmtId="0" fontId="17" fillId="4" borderId="0" xfId="0" applyFont="1" applyFill="1"/>
    <xf numFmtId="0" fontId="18" fillId="4" borderId="0" xfId="0" applyFont="1" applyFill="1"/>
    <xf numFmtId="0" fontId="19" fillId="4" borderId="0" xfId="0" applyFont="1" applyFill="1" applyAlignment="1">
      <alignment vertical="top"/>
    </xf>
    <xf numFmtId="0" fontId="18" fillId="4" borderId="1" xfId="0" applyFont="1" applyFill="1" applyBorder="1" applyAlignment="1">
      <alignment horizontal="center" vertical="top"/>
    </xf>
    <xf numFmtId="0" fontId="20" fillId="4" borderId="0" xfId="0" applyFont="1" applyFill="1" applyAlignment="1">
      <alignment vertical="top"/>
    </xf>
    <xf numFmtId="0" fontId="21" fillId="0" borderId="0" xfId="0" applyFont="1"/>
    <xf numFmtId="0" fontId="22" fillId="4" borderId="0" xfId="0" applyFont="1" applyFill="1"/>
    <xf numFmtId="0" fontId="1" fillId="0" borderId="0" xfId="0" applyFont="1" applyAlignment="1">
      <alignment horizontal="center"/>
    </xf>
    <xf numFmtId="0" fontId="23" fillId="0" borderId="0" xfId="0" applyFont="1"/>
    <xf numFmtId="0" fontId="21" fillId="4" borderId="0" xfId="0" applyFont="1" applyFill="1" applyAlignment="1">
      <alignment vertical="top"/>
    </xf>
    <xf numFmtId="0" fontId="24" fillId="0" borderId="0" xfId="0" applyFont="1"/>
    <xf numFmtId="0" fontId="25" fillId="4" borderId="0" xfId="0" applyFont="1" applyFill="1"/>
    <xf numFmtId="0" fontId="25" fillId="4" borderId="1" xfId="0" applyFont="1" applyFill="1" applyBorder="1"/>
    <xf numFmtId="0" fontId="25" fillId="0" borderId="0" xfId="0" applyFont="1"/>
    <xf numFmtId="0" fontId="26" fillId="4" borderId="0" xfId="0" applyFont="1" applyFill="1" applyAlignment="1">
      <alignment vertical="top"/>
    </xf>
    <xf numFmtId="0" fontId="27" fillId="0" borderId="0" xfId="0" applyFont="1"/>
    <xf numFmtId="0" fontId="28" fillId="4" borderId="0" xfId="0" applyFont="1" applyFill="1"/>
    <xf numFmtId="0" fontId="29" fillId="4" borderId="0" xfId="0" applyFont="1" applyFill="1"/>
    <xf numFmtId="0" fontId="31" fillId="4" borderId="0" xfId="0" applyFont="1" applyFill="1"/>
    <xf numFmtId="0" fontId="2" fillId="0" borderId="0" xfId="0" applyFont="1" applyAlignment="1">
      <alignment horizontal="right"/>
    </xf>
    <xf numFmtId="0" fontId="32" fillId="0" borderId="0" xfId="0" applyFont="1" applyAlignment="1">
      <alignment horizontal="center"/>
    </xf>
    <xf numFmtId="0" fontId="2" fillId="0" borderId="0" xfId="0" applyFont="1" applyAlignment="1">
      <alignment horizontal="center"/>
    </xf>
    <xf numFmtId="0" fontId="33" fillId="3" borderId="1" xfId="0" applyFont="1" applyFill="1" applyBorder="1" applyAlignment="1">
      <alignment horizontal="center" vertical="top" wrapText="1"/>
    </xf>
    <xf numFmtId="0" fontId="33" fillId="2" borderId="1" xfId="0" applyFont="1" applyFill="1" applyBorder="1" applyAlignment="1">
      <alignment horizontal="center" vertical="top" wrapText="1"/>
    </xf>
    <xf numFmtId="0" fontId="33" fillId="2" borderId="21" xfId="0" applyFont="1" applyFill="1" applyBorder="1" applyAlignment="1">
      <alignment horizontal="center" vertical="top" wrapText="1"/>
    </xf>
    <xf numFmtId="0" fontId="33" fillId="3" borderId="4" xfId="0" applyFont="1" applyFill="1" applyBorder="1" applyAlignment="1">
      <alignment horizontal="center" vertical="top" wrapText="1"/>
    </xf>
    <xf numFmtId="0" fontId="33" fillId="2" borderId="22" xfId="0" applyFont="1" applyFill="1" applyBorder="1" applyAlignment="1">
      <alignment horizontal="center" vertical="top" wrapText="1"/>
    </xf>
    <xf numFmtId="0" fontId="33" fillId="2" borderId="2" xfId="0" applyFont="1" applyFill="1" applyBorder="1" applyAlignment="1">
      <alignment horizontal="center" vertical="top" wrapText="1"/>
    </xf>
    <xf numFmtId="0" fontId="33" fillId="3" borderId="21" xfId="0" applyFont="1" applyFill="1" applyBorder="1" applyAlignment="1">
      <alignment horizontal="center" vertical="top" wrapText="1"/>
    </xf>
    <xf numFmtId="0" fontId="33" fillId="2" borderId="3" xfId="0" applyFont="1" applyFill="1" applyBorder="1" applyAlignment="1">
      <alignment horizontal="center" vertical="top" wrapText="1"/>
    </xf>
    <xf numFmtId="0" fontId="2" fillId="3" borderId="1" xfId="0" applyFont="1" applyFill="1" applyBorder="1" applyAlignment="1">
      <alignment horizontal="center"/>
    </xf>
    <xf numFmtId="0" fontId="2" fillId="2" borderId="21" xfId="0" applyFont="1" applyFill="1" applyBorder="1" applyAlignment="1">
      <alignment horizontal="center"/>
    </xf>
    <xf numFmtId="0" fontId="2" fillId="3" borderId="4" xfId="0" applyFont="1" applyFill="1" applyBorder="1" applyAlignment="1">
      <alignment horizontal="center"/>
    </xf>
    <xf numFmtId="0" fontId="2" fillId="2" borderId="22" xfId="0" applyFont="1" applyFill="1" applyBorder="1" applyAlignment="1">
      <alignment horizontal="center"/>
    </xf>
    <xf numFmtId="0" fontId="2" fillId="3" borderId="21" xfId="0" applyFont="1" applyFill="1" applyBorder="1" applyAlignment="1">
      <alignment horizontal="center"/>
    </xf>
    <xf numFmtId="0" fontId="2" fillId="2" borderId="3" xfId="0" applyFont="1" applyFill="1" applyBorder="1" applyAlignment="1">
      <alignment horizontal="center"/>
    </xf>
    <xf numFmtId="0" fontId="1" fillId="3" borderId="1" xfId="0" applyFont="1" applyFill="1" applyBorder="1" applyAlignment="1">
      <alignment wrapText="1"/>
    </xf>
    <xf numFmtId="0" fontId="1" fillId="0" borderId="1" xfId="0" applyFont="1" applyBorder="1" applyAlignment="1">
      <alignment wrapText="1"/>
    </xf>
    <xf numFmtId="0" fontId="1" fillId="0" borderId="21" xfId="0" applyFont="1" applyBorder="1" applyAlignment="1">
      <alignment wrapText="1"/>
    </xf>
    <xf numFmtId="0" fontId="1" fillId="3" borderId="4" xfId="0" applyFont="1" applyFill="1" applyBorder="1" applyAlignment="1">
      <alignment wrapText="1"/>
    </xf>
    <xf numFmtId="0" fontId="1" fillId="0" borderId="22"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3" borderId="21" xfId="0" applyFont="1" applyFill="1" applyBorder="1" applyAlignment="1">
      <alignment wrapText="1"/>
    </xf>
    <xf numFmtId="0" fontId="1" fillId="5" borderId="1" xfId="0" applyFont="1" applyFill="1" applyBorder="1" applyAlignment="1">
      <alignment wrapText="1"/>
    </xf>
    <xf numFmtId="0" fontId="1" fillId="5" borderId="21" xfId="0" applyFont="1" applyFill="1" applyBorder="1" applyAlignment="1">
      <alignment wrapText="1"/>
    </xf>
    <xf numFmtId="0" fontId="1" fillId="5" borderId="4" xfId="0" applyFont="1" applyFill="1" applyBorder="1" applyAlignment="1">
      <alignment wrapText="1"/>
    </xf>
    <xf numFmtId="0" fontId="1" fillId="5" borderId="3" xfId="0" applyFont="1" applyFill="1" applyBorder="1" applyAlignment="1">
      <alignment wrapText="1"/>
    </xf>
    <xf numFmtId="0" fontId="35" fillId="6" borderId="1" xfId="0" applyFont="1" applyFill="1" applyBorder="1"/>
    <xf numFmtId="0" fontId="34" fillId="6" borderId="1" xfId="0" applyFont="1" applyFill="1" applyBorder="1"/>
    <xf numFmtId="0" fontId="35" fillId="0" borderId="0" xfId="0" applyFont="1"/>
    <xf numFmtId="0" fontId="36" fillId="7" borderId="23" xfId="0" applyFont="1" applyFill="1" applyBorder="1"/>
    <xf numFmtId="0" fontId="34" fillId="7" borderId="23" xfId="0" applyFont="1" applyFill="1" applyBorder="1"/>
    <xf numFmtId="0" fontId="35" fillId="7" borderId="24" xfId="0" applyFont="1" applyFill="1" applyBorder="1"/>
    <xf numFmtId="0" fontId="35" fillId="0" borderId="16" xfId="0" applyFont="1" applyBorder="1"/>
    <xf numFmtId="0" fontId="37" fillId="0" borderId="12" xfId="0" applyFont="1" applyBorder="1"/>
    <xf numFmtId="0" fontId="35" fillId="0" borderId="1" xfId="0" applyFont="1" applyBorder="1"/>
    <xf numFmtId="0" fontId="35" fillId="0" borderId="3" xfId="0" applyFont="1" applyBorder="1"/>
    <xf numFmtId="0" fontId="36" fillId="0" borderId="0" xfId="0" applyFont="1"/>
    <xf numFmtId="0" fontId="34" fillId="0" borderId="0" xfId="0" applyFont="1"/>
    <xf numFmtId="0" fontId="35" fillId="0" borderId="15" xfId="0" applyFont="1" applyBorder="1"/>
    <xf numFmtId="0" fontId="36" fillId="0" borderId="15" xfId="0" applyFont="1" applyBorder="1"/>
    <xf numFmtId="0" fontId="36" fillId="0" borderId="1" xfId="0" applyFont="1" applyBorder="1"/>
    <xf numFmtId="0" fontId="35" fillId="0" borderId="14" xfId="0" applyFont="1" applyBorder="1"/>
    <xf numFmtId="0" fontId="35" fillId="0" borderId="25" xfId="0" applyFont="1" applyBorder="1"/>
    <xf numFmtId="0" fontId="35" fillId="0" borderId="2" xfId="0" applyFont="1" applyBorder="1"/>
    <xf numFmtId="0" fontId="35" fillId="0" borderId="4" xfId="0" applyFont="1" applyBorder="1"/>
    <xf numFmtId="0" fontId="38" fillId="0" borderId="15" xfId="0" applyFont="1" applyBorder="1"/>
    <xf numFmtId="0" fontId="39" fillId="0" borderId="0" xfId="0" applyFont="1"/>
    <xf numFmtId="0" fontId="39" fillId="3" borderId="0" xfId="0" applyFont="1" applyFill="1"/>
    <xf numFmtId="0" fontId="37" fillId="0" borderId="15" xfId="0" applyFont="1" applyBorder="1"/>
    <xf numFmtId="0" fontId="34" fillId="0" borderId="15" xfId="0" applyFont="1" applyBorder="1"/>
    <xf numFmtId="0" fontId="34" fillId="0" borderId="16" xfId="0" applyFont="1" applyBorder="1"/>
    <xf numFmtId="0" fontId="40" fillId="0" borderId="0" xfId="0" applyFont="1"/>
    <xf numFmtId="0" fontId="40" fillId="0" borderId="16" xfId="0" applyFont="1" applyBorder="1"/>
    <xf numFmtId="0" fontId="34" fillId="3" borderId="1" xfId="0" applyFont="1" applyFill="1" applyBorder="1"/>
    <xf numFmtId="9" fontId="35" fillId="3" borderId="1" xfId="0" applyNumberFormat="1" applyFont="1" applyFill="1" applyBorder="1"/>
    <xf numFmtId="10" fontId="1" fillId="3" borderId="0" xfId="0" applyNumberFormat="1" applyFont="1" applyFill="1"/>
    <xf numFmtId="0" fontId="12" fillId="0" borderId="0" xfId="0" applyFont="1" applyAlignment="1">
      <alignment wrapText="1"/>
    </xf>
    <xf numFmtId="0" fontId="33" fillId="0" borderId="0" xfId="0" applyFont="1" applyAlignment="1">
      <alignment vertical="top"/>
    </xf>
    <xf numFmtId="0" fontId="2" fillId="2" borderId="1" xfId="0" applyFont="1" applyFill="1" applyBorder="1" applyAlignment="1">
      <alignment horizontal="center" wrapText="1"/>
    </xf>
    <xf numFmtId="0" fontId="1" fillId="2" borderId="0" xfId="0" applyFont="1" applyFill="1" applyAlignment="1">
      <alignment wrapText="1"/>
    </xf>
    <xf numFmtId="0" fontId="1" fillId="0" borderId="5" xfId="0" applyFont="1" applyBorder="1"/>
    <xf numFmtId="0" fontId="41" fillId="0" borderId="0" xfId="0" applyFont="1"/>
    <xf numFmtId="9" fontId="1" fillId="0" borderId="0" xfId="0" applyNumberFormat="1" applyFont="1" applyAlignment="1">
      <alignment horizontal="center"/>
    </xf>
    <xf numFmtId="0" fontId="1" fillId="0" borderId="0" xfId="0" applyFont="1" applyAlignment="1">
      <alignment vertical="top" wrapText="1"/>
    </xf>
    <xf numFmtId="0" fontId="42" fillId="0" borderId="0" xfId="0" applyFont="1" applyAlignment="1">
      <alignment horizontal="center" vertical="top" wrapText="1"/>
    </xf>
    <xf numFmtId="0" fontId="42" fillId="0" borderId="0" xfId="0" applyFont="1" applyAlignment="1">
      <alignment horizontal="left" vertical="top"/>
    </xf>
    <xf numFmtId="0" fontId="43" fillId="0" borderId="0" xfId="0" applyFont="1" applyAlignment="1">
      <alignment horizontal="center" vertical="top" wrapText="1"/>
    </xf>
    <xf numFmtId="0" fontId="44" fillId="0" borderId="0" xfId="0" applyFont="1" applyAlignment="1">
      <alignment vertical="top" wrapText="1"/>
    </xf>
    <xf numFmtId="0" fontId="44" fillId="0" borderId="26" xfId="0" applyFont="1" applyBorder="1" applyAlignment="1">
      <alignment vertical="top" wrapText="1"/>
    </xf>
    <xf numFmtId="0" fontId="1" fillId="0" borderId="20" xfId="0" applyFont="1" applyBorder="1" applyAlignment="1">
      <alignment vertical="top" wrapText="1"/>
    </xf>
    <xf numFmtId="0" fontId="33" fillId="0" borderId="20" xfId="0" applyFont="1" applyBorder="1" applyAlignment="1">
      <alignment vertical="top" wrapText="1"/>
    </xf>
    <xf numFmtId="0" fontId="42" fillId="0" borderId="0" xfId="0" applyFont="1" applyAlignment="1">
      <alignment horizontal="center"/>
    </xf>
    <xf numFmtId="0" fontId="45" fillId="0" borderId="0" xfId="0" applyFont="1" applyAlignment="1">
      <alignment horizontal="center"/>
    </xf>
    <xf numFmtId="0" fontId="45" fillId="0" borderId="1" xfId="0" applyFont="1" applyBorder="1" applyAlignment="1">
      <alignment horizontal="center"/>
    </xf>
    <xf numFmtId="0" fontId="45" fillId="0" borderId="3" xfId="0" applyFont="1" applyBorder="1" applyAlignment="1">
      <alignment horizontal="center"/>
    </xf>
    <xf numFmtId="0" fontId="1" fillId="0" borderId="0" xfId="0" applyFont="1" applyAlignment="1">
      <alignment vertical="top"/>
    </xf>
    <xf numFmtId="0" fontId="1" fillId="0" borderId="26" xfId="0" applyFont="1" applyBorder="1" applyAlignment="1">
      <alignment vertical="top"/>
    </xf>
    <xf numFmtId="0" fontId="1" fillId="0" borderId="20" xfId="0" applyFont="1" applyBorder="1" applyAlignment="1">
      <alignment vertical="top"/>
    </xf>
    <xf numFmtId="0" fontId="1" fillId="0" borderId="20" xfId="0" applyFont="1" applyBorder="1"/>
    <xf numFmtId="0" fontId="42" fillId="0" borderId="0" xfId="0" applyFont="1" applyAlignment="1">
      <alignment horizontal="left" vertical="top" wrapText="1"/>
    </xf>
    <xf numFmtId="0" fontId="1" fillId="0" borderId="1" xfId="0" applyFont="1" applyBorder="1" applyAlignment="1">
      <alignment vertical="top" wrapText="1"/>
    </xf>
    <xf numFmtId="0" fontId="11" fillId="0" borderId="0" xfId="0" applyFont="1"/>
    <xf numFmtId="0" fontId="42" fillId="0" borderId="0" xfId="0" applyFont="1"/>
    <xf numFmtId="0" fontId="42" fillId="0" borderId="20" xfId="0" applyFont="1" applyBorder="1" applyAlignment="1">
      <alignment horizontal="center"/>
    </xf>
    <xf numFmtId="0" fontId="42" fillId="0" borderId="0" xfId="0" applyFont="1" applyAlignment="1">
      <alignment vertical="top"/>
    </xf>
    <xf numFmtId="0" fontId="43" fillId="0" borderId="26" xfId="0" applyFont="1" applyBorder="1" applyAlignment="1">
      <alignment vertical="top"/>
    </xf>
    <xf numFmtId="0" fontId="42" fillId="0" borderId="20" xfId="0" applyFont="1" applyBorder="1" applyAlignment="1">
      <alignment horizontal="center" vertical="top"/>
    </xf>
    <xf numFmtId="0" fontId="42" fillId="0" borderId="26" xfId="0" applyFont="1" applyBorder="1" applyAlignment="1">
      <alignment vertical="top"/>
    </xf>
    <xf numFmtId="0" fontId="44" fillId="0" borderId="1" xfId="0" applyFont="1" applyBorder="1" applyAlignment="1">
      <alignment horizontal="center"/>
    </xf>
    <xf numFmtId="0" fontId="1" fillId="0" borderId="1" xfId="0" applyFont="1" applyBorder="1" applyAlignment="1">
      <alignment horizontal="left" vertical="top"/>
    </xf>
    <xf numFmtId="0" fontId="46" fillId="2" borderId="1" xfId="0" applyFont="1" applyFill="1" applyBorder="1" applyAlignment="1">
      <alignment horizontal="center"/>
    </xf>
    <xf numFmtId="0" fontId="2" fillId="2" borderId="1" xfId="0" applyFont="1" applyFill="1" applyBorder="1" applyAlignment="1">
      <alignment horizontal="center" vertical="top"/>
    </xf>
    <xf numFmtId="0" fontId="1" fillId="8" borderId="0" xfId="0" applyFont="1" applyFill="1"/>
    <xf numFmtId="9" fontId="6" fillId="2" borderId="0" xfId="0" applyNumberFormat="1" applyFont="1" applyFill="1" applyAlignment="1">
      <alignment horizontal="center"/>
    </xf>
    <xf numFmtId="0" fontId="1" fillId="9" borderId="0" xfId="0" applyFont="1" applyFill="1"/>
    <xf numFmtId="0" fontId="1" fillId="10" borderId="0" xfId="0" applyFont="1" applyFill="1"/>
    <xf numFmtId="0" fontId="1" fillId="5" borderId="0" xfId="0" applyFont="1" applyFill="1"/>
    <xf numFmtId="0" fontId="47" fillId="0" borderId="1" xfId="0" applyFont="1" applyBorder="1" applyAlignment="1">
      <alignment horizontal="center" vertical="top" wrapText="1"/>
    </xf>
    <xf numFmtId="0" fontId="48" fillId="0" borderId="1" xfId="0" applyFont="1" applyBorder="1" applyAlignment="1">
      <alignment horizontal="left" wrapText="1"/>
    </xf>
    <xf numFmtId="0" fontId="49" fillId="0" borderId="1" xfId="0" applyFont="1" applyBorder="1" applyAlignment="1">
      <alignment vertical="top" wrapText="1"/>
    </xf>
    <xf numFmtId="0" fontId="33" fillId="0" borderId="1" xfId="0" applyFont="1" applyBorder="1"/>
    <xf numFmtId="0" fontId="50" fillId="0" borderId="1" xfId="0" applyFont="1" applyBorder="1" applyAlignment="1">
      <alignment vertical="top"/>
    </xf>
    <xf numFmtId="0" fontId="49" fillId="0" borderId="1" xfId="0" applyFont="1" applyBorder="1" applyAlignment="1">
      <alignment horizontal="center" vertical="top" wrapText="1"/>
    </xf>
    <xf numFmtId="9" fontId="1" fillId="0" borderId="0" xfId="0" applyNumberFormat="1" applyFont="1"/>
    <xf numFmtId="0" fontId="33" fillId="0" borderId="25" xfId="0" applyFont="1" applyBorder="1" applyAlignment="1">
      <alignment horizontal="center" vertical="top" wrapText="1"/>
    </xf>
    <xf numFmtId="0" fontId="33" fillId="0" borderId="25" xfId="0" applyFont="1" applyBorder="1" applyAlignment="1">
      <alignment horizontal="center" wrapText="1"/>
    </xf>
    <xf numFmtId="0" fontId="58" fillId="3" borderId="1" xfId="0" applyFont="1" applyFill="1" applyBorder="1" applyAlignment="1">
      <alignment horizontal="left" vertical="top"/>
    </xf>
    <xf numFmtId="0" fontId="58" fillId="3" borderId="1" xfId="0" applyFont="1" applyFill="1" applyBorder="1"/>
    <xf numFmtId="0" fontId="59" fillId="0" borderId="0" xfId="0" applyFont="1"/>
    <xf numFmtId="0" fontId="60" fillId="0" borderId="0" xfId="0" applyFont="1"/>
    <xf numFmtId="0" fontId="57" fillId="11" borderId="0" xfId="1"/>
    <xf numFmtId="0" fontId="8" fillId="0" borderId="1" xfId="0" applyFont="1" applyBorder="1" applyAlignment="1">
      <alignment vertical="center" wrapText="1"/>
    </xf>
    <xf numFmtId="0" fontId="58" fillId="3" borderId="1" xfId="0" applyFont="1" applyFill="1" applyBorder="1" applyAlignment="1">
      <alignment horizontal="left" vertical="top" wrapText="1"/>
    </xf>
    <xf numFmtId="0" fontId="1" fillId="0" borderId="0" xfId="0" applyFont="1" applyAlignment="1">
      <alignment vertical="center" wrapText="1"/>
    </xf>
    <xf numFmtId="0" fontId="58" fillId="3" borderId="1" xfId="0" applyFont="1" applyFill="1" applyBorder="1" applyAlignment="1">
      <alignment wrapText="1"/>
    </xf>
    <xf numFmtId="0" fontId="61" fillId="0" borderId="1" xfId="0" applyFont="1" applyBorder="1"/>
    <xf numFmtId="0" fontId="62" fillId="0" borderId="1" xfId="0" applyFont="1" applyBorder="1"/>
    <xf numFmtId="0" fontId="63" fillId="0" borderId="0" xfId="0" applyFont="1"/>
    <xf numFmtId="0" fontId="1" fillId="2" borderId="26" xfId="0" applyFont="1" applyFill="1" applyBorder="1"/>
    <xf numFmtId="0" fontId="3" fillId="0" borderId="24" xfId="0" applyFont="1" applyBorder="1"/>
    <xf numFmtId="0" fontId="0" fillId="0" borderId="24" xfId="0" applyBorder="1"/>
    <xf numFmtId="0" fontId="57" fillId="11" borderId="28" xfId="1" applyBorder="1"/>
    <xf numFmtId="0" fontId="57" fillId="11" borderId="29" xfId="1" applyBorder="1"/>
    <xf numFmtId="0" fontId="57" fillId="11" borderId="30" xfId="1" applyBorder="1"/>
    <xf numFmtId="0" fontId="64" fillId="0" borderId="20" xfId="0" applyFont="1" applyBorder="1" applyAlignment="1">
      <alignment vertical="top" wrapText="1"/>
    </xf>
    <xf numFmtId="0" fontId="1" fillId="3" borderId="4" xfId="0" applyFont="1" applyFill="1" applyBorder="1" applyAlignment="1">
      <alignment horizontal="center" vertical="center" wrapText="1"/>
    </xf>
    <xf numFmtId="0" fontId="1" fillId="0" borderId="3" xfId="0" applyFont="1" applyBorder="1" applyAlignment="1">
      <alignment vertical="top" wrapText="1"/>
    </xf>
    <xf numFmtId="164" fontId="1" fillId="3" borderId="21"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21" xfId="0"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3" borderId="21"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3" borderId="2" xfId="0" applyFont="1" applyFill="1" applyBorder="1" applyAlignment="1">
      <alignment wrapText="1"/>
    </xf>
    <xf numFmtId="0" fontId="5" fillId="0" borderId="3" xfId="0" applyFont="1" applyBorder="1"/>
    <xf numFmtId="0" fontId="1" fillId="2" borderId="0" xfId="0" applyFont="1" applyFill="1"/>
    <xf numFmtId="0" fontId="0" fillId="0" borderId="0" xfId="0"/>
    <xf numFmtId="0" fontId="2" fillId="2" borderId="2" xfId="0" applyFont="1" applyFill="1" applyBorder="1" applyAlignment="1">
      <alignment horizontal="center"/>
    </xf>
    <xf numFmtId="0" fontId="2" fillId="3" borderId="2" xfId="0" applyFont="1" applyFill="1" applyBorder="1" applyAlignment="1">
      <alignment horizontal="center"/>
    </xf>
    <xf numFmtId="0" fontId="1" fillId="0" borderId="2" xfId="0" applyFont="1" applyBorder="1" applyAlignment="1">
      <alignment vertical="top" wrapText="1"/>
    </xf>
    <xf numFmtId="0" fontId="1" fillId="3" borderId="2" xfId="0" applyFont="1" applyFill="1" applyBorder="1" applyAlignment="1">
      <alignment vertical="top" wrapText="1"/>
    </xf>
    <xf numFmtId="0" fontId="3" fillId="0" borderId="0" xfId="0" applyFont="1" applyAlignment="1">
      <alignment vertical="top" wrapText="1"/>
    </xf>
    <xf numFmtId="0" fontId="2" fillId="2" borderId="2" xfId="0" applyFont="1" applyFill="1" applyBorder="1" applyAlignment="1">
      <alignment horizontal="center" wrapText="1"/>
    </xf>
    <xf numFmtId="0" fontId="5" fillId="0" borderId="4" xfId="0" applyFont="1" applyBorder="1"/>
    <xf numFmtId="0" fontId="3" fillId="0" borderId="0" xfId="0" applyFont="1" applyAlignment="1">
      <alignment wrapText="1"/>
    </xf>
    <xf numFmtId="0" fontId="9" fillId="4" borderId="6" xfId="0" applyFont="1" applyFill="1" applyBorder="1" applyAlignment="1">
      <alignment vertical="top"/>
    </xf>
    <xf numFmtId="0" fontId="5" fillId="0" borderId="7" xfId="0" applyFont="1" applyBorder="1"/>
    <xf numFmtId="0" fontId="5" fillId="0" borderId="8" xfId="0" applyFont="1" applyBorder="1"/>
    <xf numFmtId="0" fontId="5" fillId="0" borderId="9" xfId="0" applyFont="1" applyBorder="1"/>
    <xf numFmtId="0" fontId="5" fillId="0" borderId="10" xfId="0" applyFont="1" applyBorder="1"/>
    <xf numFmtId="0" fontId="5" fillId="0" borderId="11" xfId="0" applyFont="1" applyBorder="1"/>
    <xf numFmtId="0" fontId="10" fillId="4" borderId="12" xfId="0" applyFont="1" applyFill="1" applyBorder="1" applyAlignment="1">
      <alignment vertical="top" wrapText="1"/>
    </xf>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5" fillId="0" borderId="19" xfId="0" applyFont="1" applyBorder="1"/>
    <xf numFmtId="0" fontId="5" fillId="0" borderId="5" xfId="0" applyFont="1" applyBorder="1"/>
    <xf numFmtId="0" fontId="5" fillId="0" borderId="20" xfId="0" applyFont="1" applyBorder="1"/>
    <xf numFmtId="0" fontId="10" fillId="3" borderId="12" xfId="0" applyFont="1" applyFill="1" applyBorder="1" applyAlignment="1">
      <alignment vertical="top" wrapText="1"/>
    </xf>
    <xf numFmtId="0" fontId="10" fillId="4" borderId="6" xfId="0" applyFont="1" applyFill="1" applyBorder="1" applyAlignment="1">
      <alignment vertical="top" wrapText="1"/>
    </xf>
    <xf numFmtId="0" fontId="5" fillId="0" borderId="17" xfId="0" applyFont="1" applyBorder="1"/>
    <xf numFmtId="0" fontId="5" fillId="0" borderId="18" xfId="0" applyFont="1" applyBorder="1"/>
    <xf numFmtId="0" fontId="9" fillId="4" borderId="12" xfId="0" applyFont="1" applyFill="1" applyBorder="1" applyAlignment="1">
      <alignment vertical="top"/>
    </xf>
    <xf numFmtId="0" fontId="11" fillId="0" borderId="2" xfId="0" applyFont="1" applyBorder="1" applyAlignment="1">
      <alignment horizontal="center"/>
    </xf>
    <xf numFmtId="0" fontId="16" fillId="4" borderId="0" xfId="0" applyFont="1" applyFill="1" applyAlignment="1">
      <alignment wrapText="1"/>
    </xf>
    <xf numFmtId="0" fontId="30" fillId="4" borderId="0" xfId="0" applyFont="1" applyFill="1" applyAlignment="1">
      <alignment wrapText="1"/>
    </xf>
    <xf numFmtId="0" fontId="1" fillId="2" borderId="0" xfId="0" applyFont="1" applyFill="1" applyAlignment="1">
      <alignment textRotation="90"/>
    </xf>
    <xf numFmtId="0" fontId="34" fillId="6" borderId="2" xfId="0" applyFont="1" applyFill="1" applyBorder="1"/>
    <xf numFmtId="0" fontId="1" fillId="3" borderId="2" xfId="0" applyFont="1" applyFill="1" applyBorder="1" applyAlignment="1">
      <alignment vertical="top"/>
    </xf>
    <xf numFmtId="0" fontId="1" fillId="0" borderId="2" xfId="0" applyFont="1" applyBorder="1" applyAlignment="1">
      <alignment wrapText="1"/>
    </xf>
    <xf numFmtId="0" fontId="61" fillId="0" borderId="2" xfId="0" applyFont="1" applyBorder="1" applyAlignment="1">
      <alignment wrapText="1"/>
    </xf>
    <xf numFmtId="0" fontId="42" fillId="0" borderId="0" xfId="0" applyFont="1" applyAlignment="1">
      <alignment horizontal="center"/>
    </xf>
    <xf numFmtId="0" fontId="42" fillId="0" borderId="25" xfId="0" applyFont="1" applyBorder="1"/>
    <xf numFmtId="0" fontId="5" fillId="0" borderId="26" xfId="0" applyFont="1" applyBorder="1"/>
    <xf numFmtId="0" fontId="1" fillId="0" borderId="5" xfId="0" applyFont="1" applyBorder="1" applyAlignment="1">
      <alignment vertical="top" wrapText="1"/>
    </xf>
    <xf numFmtId="0" fontId="42" fillId="0" borderId="2" xfId="0" applyFont="1" applyBorder="1" applyAlignment="1">
      <alignment horizontal="center"/>
    </xf>
    <xf numFmtId="0" fontId="42" fillId="0" borderId="2" xfId="0" applyFont="1" applyBorder="1" applyAlignment="1">
      <alignment horizontal="center" vertical="top" wrapText="1"/>
    </xf>
    <xf numFmtId="0" fontId="44" fillId="0" borderId="27" xfId="0" applyFont="1" applyBorder="1" applyAlignment="1">
      <alignment vertical="top" wrapText="1"/>
    </xf>
    <xf numFmtId="0" fontId="5" fillId="0" borderId="27" xfId="0" applyFont="1" applyBorder="1"/>
    <xf numFmtId="0" fontId="42" fillId="0" borderId="19" xfId="0" applyFont="1" applyBorder="1" applyAlignment="1">
      <alignment horizontal="center" vertical="top" wrapText="1"/>
    </xf>
    <xf numFmtId="0" fontId="49" fillId="0" borderId="25" xfId="0" applyFont="1" applyBorder="1" applyAlignment="1">
      <alignment vertical="top" wrapText="1"/>
    </xf>
    <xf numFmtId="0" fontId="33" fillId="0" borderId="12" xfId="0" applyFont="1" applyBorder="1" applyAlignment="1">
      <alignment horizontal="center" vertical="top" wrapText="1"/>
    </xf>
    <xf numFmtId="0" fontId="1" fillId="0" borderId="15" xfId="0" applyFont="1" applyBorder="1" applyAlignment="1">
      <alignment wrapText="1"/>
    </xf>
    <xf numFmtId="0" fontId="1" fillId="0" borderId="27" xfId="0" applyFont="1" applyBorder="1" applyAlignment="1">
      <alignment wrapText="1"/>
    </xf>
  </cellXfs>
  <cellStyles count="2">
    <cellStyle name="Обычный" xfId="0" builtinId="0"/>
    <cellStyle name="Хороший" xfId="1" builtinId="26"/>
  </cellStyles>
  <dxfs count="1">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20</xdr:col>
      <xdr:colOff>914400</xdr:colOff>
      <xdr:row>9</xdr:row>
      <xdr:rowOff>0</xdr:rowOff>
    </xdr:from>
    <xdr:ext cx="7620000" cy="3819525"/>
    <xdr:grpSp>
      <xdr:nvGrpSpPr>
        <xdr:cNvPr id="2" name="Shape 2">
          <a:extLst>
            <a:ext uri="{FF2B5EF4-FFF2-40B4-BE49-F238E27FC236}">
              <a16:creationId xmlns:a16="http://schemas.microsoft.com/office/drawing/2014/main" xmlns="" id="{00000000-0008-0000-0200-000002000000}"/>
            </a:ext>
          </a:extLst>
        </xdr:cNvPr>
        <xdr:cNvGrpSpPr/>
      </xdr:nvGrpSpPr>
      <xdr:grpSpPr>
        <a:xfrm>
          <a:off x="20154900" y="1619250"/>
          <a:ext cx="7620000" cy="3819525"/>
          <a:chOff x="1536000" y="1870238"/>
          <a:chExt cx="7620000" cy="3819525"/>
        </a:xfrm>
      </xdr:grpSpPr>
      <xdr:grpSp>
        <xdr:nvGrpSpPr>
          <xdr:cNvPr id="3" name="Shape 3">
            <a:extLst>
              <a:ext uri="{FF2B5EF4-FFF2-40B4-BE49-F238E27FC236}">
                <a16:creationId xmlns:a16="http://schemas.microsoft.com/office/drawing/2014/main" xmlns="" id="{00000000-0008-0000-0200-000003000000}"/>
              </a:ext>
            </a:extLst>
          </xdr:cNvPr>
          <xdr:cNvGrpSpPr/>
        </xdr:nvGrpSpPr>
        <xdr:grpSpPr>
          <a:xfrm>
            <a:off x="1536000" y="1870238"/>
            <a:ext cx="7620000" cy="3819525"/>
            <a:chOff x="1358700" y="1558475"/>
            <a:chExt cx="7605300" cy="3799700"/>
          </a:xfrm>
        </xdr:grpSpPr>
        <xdr:sp macro="" textlink="">
          <xdr:nvSpPr>
            <xdr:cNvPr id="4" name="Shape 4">
              <a:extLst>
                <a:ext uri="{FF2B5EF4-FFF2-40B4-BE49-F238E27FC236}">
                  <a16:creationId xmlns:a16="http://schemas.microsoft.com/office/drawing/2014/main" xmlns="" id="{00000000-0008-0000-0200-000004000000}"/>
                </a:ext>
              </a:extLst>
            </xdr:cNvPr>
            <xdr:cNvSpPr/>
          </xdr:nvSpPr>
          <xdr:spPr>
            <a:xfrm>
              <a:off x="1358700" y="1558475"/>
              <a:ext cx="7605300" cy="3799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5" name="Shape 5">
              <a:extLst>
                <a:ext uri="{FF2B5EF4-FFF2-40B4-BE49-F238E27FC236}">
                  <a16:creationId xmlns:a16="http://schemas.microsoft.com/office/drawing/2014/main" xmlns="" id="{00000000-0008-0000-0200-000005000000}"/>
                </a:ext>
              </a:extLst>
            </xdr:cNvPr>
            <xdr:cNvSpPr/>
          </xdr:nvSpPr>
          <xdr:spPr>
            <a:xfrm>
              <a:off x="1392900" y="1558475"/>
              <a:ext cx="3282600" cy="3282600"/>
            </a:xfrm>
            <a:prstGeom prst="rect">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pic>
          <xdr:nvPicPr>
            <xdr:cNvPr id="6" name="Shape 6" descr="Gift,present,box,cardboard,package - free image from needpix.com">
              <a:extLst>
                <a:ext uri="{FF2B5EF4-FFF2-40B4-BE49-F238E27FC236}">
                  <a16:creationId xmlns:a16="http://schemas.microsoft.com/office/drawing/2014/main" xmlns="" id="{00000000-0008-0000-0200-000006000000}"/>
                </a:ext>
              </a:extLst>
            </xdr:cNvPr>
            <xdr:cNvPicPr preferRelativeResize="0"/>
          </xdr:nvPicPr>
          <xdr:blipFill rotWithShape="1">
            <a:blip xmlns:r="http://schemas.openxmlformats.org/officeDocument/2006/relationships" r:embed="rId1" cstate="print">
              <a:alphaModFix/>
            </a:blip>
            <a:srcRect/>
            <a:stretch/>
          </xdr:blipFill>
          <xdr:spPr>
            <a:xfrm>
              <a:off x="2702625" y="2837638"/>
              <a:ext cx="663150" cy="724275"/>
            </a:xfrm>
            <a:prstGeom prst="rect">
              <a:avLst/>
            </a:prstGeom>
            <a:noFill/>
            <a:ln>
              <a:noFill/>
            </a:ln>
          </xdr:spPr>
        </xdr:pic>
        <xdr:cxnSp macro="">
          <xdr:nvCxnSpPr>
            <xdr:cNvPr id="7" name="Shape 7">
              <a:extLst>
                <a:ext uri="{FF2B5EF4-FFF2-40B4-BE49-F238E27FC236}">
                  <a16:creationId xmlns:a16="http://schemas.microsoft.com/office/drawing/2014/main" xmlns="" id="{00000000-0008-0000-0200-000007000000}"/>
                </a:ext>
              </a:extLst>
            </xdr:cNvPr>
            <xdr:cNvCxnSpPr>
              <a:endCxn id="6" idx="0"/>
            </xdr:cNvCxnSpPr>
          </xdr:nvCxnSpPr>
          <xdr:spPr>
            <a:xfrm>
              <a:off x="1402500" y="1568338"/>
              <a:ext cx="1631700" cy="1269300"/>
            </a:xfrm>
            <a:prstGeom prst="straightConnector1">
              <a:avLst/>
            </a:prstGeom>
            <a:noFill/>
            <a:ln w="9525" cap="flat" cmpd="sng">
              <a:solidFill>
                <a:srgbClr val="000000"/>
              </a:solidFill>
              <a:prstDash val="solid"/>
              <a:round/>
              <a:headEnd type="none" w="sm" len="sm"/>
              <a:tailEnd type="none" w="sm" len="sm"/>
            </a:ln>
          </xdr:spPr>
        </xdr:cxnSp>
        <xdr:cxnSp macro="">
          <xdr:nvCxnSpPr>
            <xdr:cNvPr id="8" name="Shape 8">
              <a:extLst>
                <a:ext uri="{FF2B5EF4-FFF2-40B4-BE49-F238E27FC236}">
                  <a16:creationId xmlns:a16="http://schemas.microsoft.com/office/drawing/2014/main" xmlns="" id="{00000000-0008-0000-0200-000008000000}"/>
                </a:ext>
              </a:extLst>
            </xdr:cNvPr>
            <xdr:cNvCxnSpPr>
              <a:stCxn id="6" idx="2"/>
            </xdr:cNvCxnSpPr>
          </xdr:nvCxnSpPr>
          <xdr:spPr>
            <a:xfrm flipH="1">
              <a:off x="1402500" y="3561913"/>
              <a:ext cx="1631700" cy="1288800"/>
            </a:xfrm>
            <a:prstGeom prst="straightConnector1">
              <a:avLst/>
            </a:prstGeom>
            <a:noFill/>
            <a:ln w="9525" cap="flat" cmpd="sng">
              <a:solidFill>
                <a:srgbClr val="000000"/>
              </a:solidFill>
              <a:prstDash val="solid"/>
              <a:round/>
              <a:headEnd type="none" w="sm" len="sm"/>
              <a:tailEnd type="none" w="sm" len="sm"/>
            </a:ln>
          </xdr:spPr>
        </xdr:cxnSp>
        <xdr:sp macro="" textlink="">
          <xdr:nvSpPr>
            <xdr:cNvPr id="9" name="Shape 9">
              <a:extLst>
                <a:ext uri="{FF2B5EF4-FFF2-40B4-BE49-F238E27FC236}">
                  <a16:creationId xmlns:a16="http://schemas.microsoft.com/office/drawing/2014/main" xmlns="" id="{00000000-0008-0000-0200-000009000000}"/>
                </a:ext>
              </a:extLst>
            </xdr:cNvPr>
            <xdr:cNvSpPr/>
          </xdr:nvSpPr>
          <xdr:spPr>
            <a:xfrm>
              <a:off x="5597600" y="1563413"/>
              <a:ext cx="3272700" cy="3272700"/>
            </a:xfrm>
            <a:prstGeom prst="ellipse">
              <a:avLst/>
            </a:prstGeom>
            <a:solidFill>
              <a:srgbClr val="FFFFFF"/>
            </a:solidFill>
            <a:ln w="9525" cap="flat" cmpd="sng">
              <a:solidFill>
                <a:srgbClr val="000000"/>
              </a:solidFill>
              <a:prstDash val="solid"/>
              <a:round/>
              <a:headEnd type="none" w="sm" len="sm"/>
              <a:tailEnd type="none" w="sm" len="sm"/>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0" name="Shape 10">
              <a:extLst>
                <a:ext uri="{FF2B5EF4-FFF2-40B4-BE49-F238E27FC236}">
                  <a16:creationId xmlns:a16="http://schemas.microsoft.com/office/drawing/2014/main" xmlns="" id="{00000000-0008-0000-0200-00000A000000}"/>
                </a:ext>
              </a:extLst>
            </xdr:cNvPr>
            <xdr:cNvCxnSpPr>
              <a:stCxn id="6" idx="3"/>
            </xdr:cNvCxnSpPr>
          </xdr:nvCxnSpPr>
          <xdr:spPr>
            <a:xfrm>
              <a:off x="3365775" y="3199776"/>
              <a:ext cx="1621500" cy="0"/>
            </a:xfrm>
            <a:prstGeom prst="straightConnector1">
              <a:avLst/>
            </a:prstGeom>
            <a:noFill/>
            <a:ln w="9525" cap="flat" cmpd="sng">
              <a:solidFill>
                <a:srgbClr val="000000"/>
              </a:solidFill>
              <a:prstDash val="solid"/>
              <a:round/>
              <a:headEnd type="none" w="sm" len="sm"/>
              <a:tailEnd type="triangle" w="med" len="med"/>
            </a:ln>
          </xdr:spPr>
        </xdr:cxnSp>
        <xdr:pic>
          <xdr:nvPicPr>
            <xdr:cNvPr id="11" name="Shape 11" descr="File:Default pfp.jpg - Wikimedia Commons">
              <a:extLst>
                <a:ext uri="{FF2B5EF4-FFF2-40B4-BE49-F238E27FC236}">
                  <a16:creationId xmlns:a16="http://schemas.microsoft.com/office/drawing/2014/main" xmlns="" id="{00000000-0008-0000-0200-00000B000000}"/>
                </a:ext>
              </a:extLst>
            </xdr:cNvPr>
            <xdr:cNvPicPr preferRelativeResize="0"/>
          </xdr:nvPicPr>
          <xdr:blipFill rotWithShape="1">
            <a:blip xmlns:r="http://schemas.openxmlformats.org/officeDocument/2006/relationships" r:embed="rId2" cstate="print">
              <a:alphaModFix/>
            </a:blip>
            <a:srcRect/>
            <a:stretch/>
          </xdr:blipFill>
          <xdr:spPr>
            <a:xfrm>
              <a:off x="6902375" y="2868212"/>
              <a:ext cx="663150" cy="663150"/>
            </a:xfrm>
            <a:prstGeom prst="rect">
              <a:avLst/>
            </a:prstGeom>
            <a:noFill/>
            <a:ln>
              <a:noFill/>
            </a:ln>
          </xdr:spPr>
        </xdr:pic>
        <xdr:cxnSp macro="">
          <xdr:nvCxnSpPr>
            <xdr:cNvPr id="12" name="Shape 12">
              <a:extLst>
                <a:ext uri="{FF2B5EF4-FFF2-40B4-BE49-F238E27FC236}">
                  <a16:creationId xmlns:a16="http://schemas.microsoft.com/office/drawing/2014/main" xmlns="" id="{00000000-0008-0000-0200-00000C000000}"/>
                </a:ext>
              </a:extLst>
            </xdr:cNvPr>
            <xdr:cNvCxnSpPr>
              <a:stCxn id="11" idx="0"/>
            </xdr:cNvCxnSpPr>
          </xdr:nvCxnSpPr>
          <xdr:spPr>
            <a:xfrm rot="10800000" flipH="1">
              <a:off x="7233950" y="1694912"/>
              <a:ext cx="626700" cy="1173300"/>
            </a:xfrm>
            <a:prstGeom prst="straightConnector1">
              <a:avLst/>
            </a:prstGeom>
            <a:noFill/>
            <a:ln w="9525" cap="flat" cmpd="sng">
              <a:solidFill>
                <a:srgbClr val="000000"/>
              </a:solidFill>
              <a:prstDash val="solid"/>
              <a:round/>
              <a:headEnd type="none" w="sm" len="sm"/>
              <a:tailEnd type="none" w="sm" len="sm"/>
            </a:ln>
          </xdr:spPr>
        </xdr:cxnSp>
        <xdr:cxnSp macro="">
          <xdr:nvCxnSpPr>
            <xdr:cNvPr id="13" name="Shape 13">
              <a:extLst>
                <a:ext uri="{FF2B5EF4-FFF2-40B4-BE49-F238E27FC236}">
                  <a16:creationId xmlns:a16="http://schemas.microsoft.com/office/drawing/2014/main" xmlns="" id="{00000000-0008-0000-0200-00000D000000}"/>
                </a:ext>
              </a:extLst>
            </xdr:cNvPr>
            <xdr:cNvCxnSpPr>
              <a:stCxn id="11" idx="2"/>
            </xdr:cNvCxnSpPr>
          </xdr:nvCxnSpPr>
          <xdr:spPr>
            <a:xfrm>
              <a:off x="7233950" y="3531362"/>
              <a:ext cx="675300" cy="1163700"/>
            </a:xfrm>
            <a:prstGeom prst="straightConnector1">
              <a:avLst/>
            </a:prstGeom>
            <a:noFill/>
            <a:ln w="9525" cap="flat" cmpd="sng">
              <a:solidFill>
                <a:srgbClr val="000000"/>
              </a:solidFill>
              <a:prstDash val="solid"/>
              <a:round/>
              <a:headEnd type="none" w="sm" len="sm"/>
              <a:tailEnd type="none" w="sm" len="sm"/>
            </a:ln>
          </xdr:spPr>
        </xdr:cxnSp>
        <xdr:cxnSp macro="">
          <xdr:nvCxnSpPr>
            <xdr:cNvPr id="14" name="Shape 14">
              <a:extLst>
                <a:ext uri="{FF2B5EF4-FFF2-40B4-BE49-F238E27FC236}">
                  <a16:creationId xmlns:a16="http://schemas.microsoft.com/office/drawing/2014/main" xmlns="" id="{00000000-0008-0000-0200-00000E000000}"/>
                </a:ext>
              </a:extLst>
            </xdr:cNvPr>
            <xdr:cNvCxnSpPr>
              <a:stCxn id="11" idx="1"/>
            </xdr:cNvCxnSpPr>
          </xdr:nvCxnSpPr>
          <xdr:spPr>
            <a:xfrm rot="10800000">
              <a:off x="5289275" y="3199787"/>
              <a:ext cx="1613100" cy="0"/>
            </a:xfrm>
            <a:prstGeom prst="straightConnector1">
              <a:avLst/>
            </a:prstGeom>
            <a:noFill/>
            <a:ln w="9525" cap="flat" cmpd="sng">
              <a:solidFill>
                <a:srgbClr val="000000"/>
              </a:solidFill>
              <a:prstDash val="solid"/>
              <a:round/>
              <a:headEnd type="none" w="sm" len="sm"/>
              <a:tailEnd type="triangle" w="med" len="med"/>
            </a:ln>
          </xdr:spPr>
        </xdr:cxnSp>
        <xdr:sp macro="" textlink="">
          <xdr:nvSpPr>
            <xdr:cNvPr id="15" name="Shape 15">
              <a:extLst>
                <a:ext uri="{FF2B5EF4-FFF2-40B4-BE49-F238E27FC236}">
                  <a16:creationId xmlns:a16="http://schemas.microsoft.com/office/drawing/2014/main" xmlns="" id="{00000000-0008-0000-0200-00000F000000}"/>
                </a:ext>
              </a:extLst>
            </xdr:cNvPr>
            <xdr:cNvSpPr txBox="1"/>
          </xdr:nvSpPr>
          <xdr:spPr>
            <a:xfrm>
              <a:off x="2819775" y="1724100"/>
              <a:ext cx="17193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Факторы выгоды</a:t>
              </a:r>
              <a:endParaRPr sz="1100"/>
            </a:p>
          </xdr:txBody>
        </xdr:sp>
        <xdr:sp macro="" textlink="">
          <xdr:nvSpPr>
            <xdr:cNvPr id="16" name="Shape 16">
              <a:extLst>
                <a:ext uri="{FF2B5EF4-FFF2-40B4-BE49-F238E27FC236}">
                  <a16:creationId xmlns:a16="http://schemas.microsoft.com/office/drawing/2014/main" xmlns="" id="{00000000-0008-0000-0200-000010000000}"/>
                </a:ext>
              </a:extLst>
            </xdr:cNvPr>
            <xdr:cNvSpPr txBox="1"/>
          </xdr:nvSpPr>
          <xdr:spPr>
            <a:xfrm>
              <a:off x="1358700" y="2514200"/>
              <a:ext cx="17193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Товары и услуги</a:t>
              </a:r>
              <a:endParaRPr sz="1100"/>
            </a:p>
          </xdr:txBody>
        </xdr:sp>
        <xdr:sp macro="" textlink="">
          <xdr:nvSpPr>
            <xdr:cNvPr id="17" name="Shape 17">
              <a:extLst>
                <a:ext uri="{FF2B5EF4-FFF2-40B4-BE49-F238E27FC236}">
                  <a16:creationId xmlns:a16="http://schemas.microsoft.com/office/drawing/2014/main" xmlns="" id="{00000000-0008-0000-0200-000011000000}"/>
                </a:ext>
              </a:extLst>
            </xdr:cNvPr>
            <xdr:cNvSpPr txBox="1"/>
          </xdr:nvSpPr>
          <xdr:spPr>
            <a:xfrm>
              <a:off x="3078000" y="3606900"/>
              <a:ext cx="17193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Факторы помощи</a:t>
              </a:r>
              <a:endParaRPr sz="1100"/>
            </a:p>
          </xdr:txBody>
        </xdr:sp>
        <xdr:sp macro="" textlink="">
          <xdr:nvSpPr>
            <xdr:cNvPr id="18" name="Shape 18">
              <a:extLst>
                <a:ext uri="{FF2B5EF4-FFF2-40B4-BE49-F238E27FC236}">
                  <a16:creationId xmlns:a16="http://schemas.microsoft.com/office/drawing/2014/main" xmlns="" id="{00000000-0008-0000-0200-000012000000}"/>
                </a:ext>
              </a:extLst>
            </xdr:cNvPr>
            <xdr:cNvSpPr txBox="1"/>
          </xdr:nvSpPr>
          <xdr:spPr>
            <a:xfrm>
              <a:off x="6463650" y="1830625"/>
              <a:ext cx="7020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Выгоды</a:t>
              </a:r>
              <a:endParaRPr sz="1100"/>
            </a:p>
          </xdr:txBody>
        </xdr:sp>
        <xdr:sp macro="" textlink="">
          <xdr:nvSpPr>
            <xdr:cNvPr id="19" name="Shape 19">
              <a:extLst>
                <a:ext uri="{FF2B5EF4-FFF2-40B4-BE49-F238E27FC236}">
                  <a16:creationId xmlns:a16="http://schemas.microsoft.com/office/drawing/2014/main" xmlns="" id="{00000000-0008-0000-0200-000013000000}"/>
                </a:ext>
              </a:extLst>
            </xdr:cNvPr>
            <xdr:cNvSpPr txBox="1"/>
          </xdr:nvSpPr>
          <xdr:spPr>
            <a:xfrm>
              <a:off x="5980725" y="3303600"/>
              <a:ext cx="9216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Проблемы</a:t>
              </a:r>
              <a:endParaRPr sz="1100"/>
            </a:p>
          </xdr:txBody>
        </xdr:sp>
        <xdr:sp macro="" textlink="">
          <xdr:nvSpPr>
            <xdr:cNvPr id="20" name="Shape 20">
              <a:extLst>
                <a:ext uri="{FF2B5EF4-FFF2-40B4-BE49-F238E27FC236}">
                  <a16:creationId xmlns:a16="http://schemas.microsoft.com/office/drawing/2014/main" xmlns="" id="{00000000-0008-0000-0200-000014000000}"/>
                </a:ext>
              </a:extLst>
            </xdr:cNvPr>
            <xdr:cNvSpPr txBox="1"/>
          </xdr:nvSpPr>
          <xdr:spPr>
            <a:xfrm>
              <a:off x="7350900" y="2629400"/>
              <a:ext cx="1613100" cy="3540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100"/>
                <a:buFont typeface="Arial"/>
                <a:buNone/>
              </a:pPr>
              <a:r>
                <a:rPr lang="en-US" sz="1100"/>
                <a:t>Задачи потребителя</a:t>
              </a:r>
              <a:endParaRPr sz="1100"/>
            </a:p>
          </xdr:txBody>
        </xdr:sp>
        <xdr:sp macro="" textlink="">
          <xdr:nvSpPr>
            <xdr:cNvPr id="21" name="Shape 21">
              <a:extLst>
                <a:ext uri="{FF2B5EF4-FFF2-40B4-BE49-F238E27FC236}">
                  <a16:creationId xmlns:a16="http://schemas.microsoft.com/office/drawing/2014/main" xmlns="" id="{00000000-0008-0000-0200-000015000000}"/>
                </a:ext>
              </a:extLst>
            </xdr:cNvPr>
            <xdr:cNvSpPr txBox="1"/>
          </xdr:nvSpPr>
          <xdr:spPr>
            <a:xfrm>
              <a:off x="2227650" y="4957975"/>
              <a:ext cx="1613100" cy="40020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400"/>
                <a:buFont typeface="Arial"/>
                <a:buNone/>
              </a:pPr>
              <a:r>
                <a:rPr lang="en-US" sz="1400"/>
                <a:t>Продукт</a:t>
              </a:r>
              <a:endParaRPr sz="1400"/>
            </a:p>
          </xdr:txBody>
        </xdr:sp>
        <xdr:sp macro="" textlink="">
          <xdr:nvSpPr>
            <xdr:cNvPr id="22" name="Shape 22">
              <a:extLst>
                <a:ext uri="{FF2B5EF4-FFF2-40B4-BE49-F238E27FC236}">
                  <a16:creationId xmlns:a16="http://schemas.microsoft.com/office/drawing/2014/main" xmlns="" id="{00000000-0008-0000-0200-000016000000}"/>
                </a:ext>
              </a:extLst>
            </xdr:cNvPr>
            <xdr:cNvSpPr txBox="1"/>
          </xdr:nvSpPr>
          <xdr:spPr>
            <a:xfrm>
              <a:off x="6427400" y="4957975"/>
              <a:ext cx="1613100" cy="400200"/>
            </a:xfrm>
            <a:prstGeom prst="rect">
              <a:avLst/>
            </a:prstGeom>
            <a:noFill/>
            <a:ln>
              <a:noFill/>
            </a:ln>
          </xdr:spPr>
          <xdr:txBody>
            <a:bodyPr spcFirstLastPara="1" wrap="square" lIns="91425" tIns="91425" rIns="91425" bIns="91425" anchor="t" anchorCtr="0">
              <a:spAutoFit/>
            </a:bodyPr>
            <a:lstStyle/>
            <a:p>
              <a:pPr marL="0" lvl="0" indent="0" algn="ctr" rtl="0">
                <a:spcBef>
                  <a:spcPts val="0"/>
                </a:spcBef>
                <a:spcAft>
                  <a:spcPts val="0"/>
                </a:spcAft>
                <a:buSzPts val="1400"/>
                <a:buFont typeface="Arial"/>
                <a:buNone/>
              </a:pPr>
              <a:r>
                <a:rPr lang="en-US" sz="1400"/>
                <a:t>Клиент</a:t>
              </a:r>
              <a:endParaRPr sz="1400"/>
            </a:p>
          </xdr:txBody>
        </xdr:sp>
        <xdr:sp macro="" textlink="">
          <xdr:nvSpPr>
            <xdr:cNvPr id="23" name="Shape 23">
              <a:extLst>
                <a:ext uri="{FF2B5EF4-FFF2-40B4-BE49-F238E27FC236}">
                  <a16:creationId xmlns:a16="http://schemas.microsoft.com/office/drawing/2014/main" xmlns="" id="{00000000-0008-0000-0200-000017000000}"/>
                </a:ext>
              </a:extLst>
            </xdr:cNvPr>
            <xdr:cNvSpPr txBox="1"/>
          </xdr:nvSpPr>
          <xdr:spPr>
            <a:xfrm>
              <a:off x="3399475" y="2045525"/>
              <a:ext cx="1217700" cy="3693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200"/>
                <a:buFont typeface="Arial"/>
                <a:buNone/>
              </a:pPr>
              <a:endParaRPr sz="1200"/>
            </a:p>
          </xdr:txBody>
        </xdr:sp>
        <xdr:sp macro="" textlink="">
          <xdr:nvSpPr>
            <xdr:cNvPr id="24" name="Shape 24">
              <a:extLst>
                <a:ext uri="{FF2B5EF4-FFF2-40B4-BE49-F238E27FC236}">
                  <a16:creationId xmlns:a16="http://schemas.microsoft.com/office/drawing/2014/main" xmlns="" id="{00000000-0008-0000-0200-000018000000}"/>
                </a:ext>
              </a:extLst>
            </xdr:cNvPr>
            <xdr:cNvSpPr txBox="1"/>
          </xdr:nvSpPr>
          <xdr:spPr>
            <a:xfrm>
              <a:off x="1451200" y="2837650"/>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5" name="Shape 25">
              <a:extLst>
                <a:ext uri="{FF2B5EF4-FFF2-40B4-BE49-F238E27FC236}">
                  <a16:creationId xmlns:a16="http://schemas.microsoft.com/office/drawing/2014/main" xmlns="" id="{00000000-0008-0000-0200-000019000000}"/>
                </a:ext>
              </a:extLst>
            </xdr:cNvPr>
            <xdr:cNvSpPr txBox="1"/>
          </xdr:nvSpPr>
          <xdr:spPr>
            <a:xfrm>
              <a:off x="3181575" y="3894225"/>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6" name="Shape 26">
              <a:extLst>
                <a:ext uri="{FF2B5EF4-FFF2-40B4-BE49-F238E27FC236}">
                  <a16:creationId xmlns:a16="http://schemas.microsoft.com/office/drawing/2014/main" xmlns="" id="{00000000-0008-0000-0200-00001A000000}"/>
                </a:ext>
              </a:extLst>
            </xdr:cNvPr>
            <xdr:cNvSpPr txBox="1"/>
          </xdr:nvSpPr>
          <xdr:spPr>
            <a:xfrm>
              <a:off x="6025950" y="2184625"/>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7" name="Shape 27">
              <a:extLst>
                <a:ext uri="{FF2B5EF4-FFF2-40B4-BE49-F238E27FC236}">
                  <a16:creationId xmlns:a16="http://schemas.microsoft.com/office/drawing/2014/main" xmlns="" id="{00000000-0008-0000-0200-00001B000000}"/>
                </a:ext>
              </a:extLst>
            </xdr:cNvPr>
            <xdr:cNvSpPr txBox="1"/>
          </xdr:nvSpPr>
          <xdr:spPr>
            <a:xfrm>
              <a:off x="5980725" y="3657600"/>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sp macro="" textlink="">
          <xdr:nvSpPr>
            <xdr:cNvPr id="28" name="Shape 28">
              <a:extLst>
                <a:ext uri="{FF2B5EF4-FFF2-40B4-BE49-F238E27FC236}">
                  <a16:creationId xmlns:a16="http://schemas.microsoft.com/office/drawing/2014/main" xmlns="" id="{00000000-0008-0000-0200-00001C000000}"/>
                </a:ext>
              </a:extLst>
            </xdr:cNvPr>
            <xdr:cNvSpPr txBox="1"/>
          </xdr:nvSpPr>
          <xdr:spPr>
            <a:xfrm>
              <a:off x="7642900" y="3015125"/>
              <a:ext cx="1139700" cy="3387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SzPts val="1000"/>
                <a:buFont typeface="Arial"/>
                <a:buNone/>
              </a:pPr>
              <a:endParaRPr sz="1000"/>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hyperlink" Target="http://disk.yandex.ru/"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00FF00"/>
    <outlinePr summaryBelow="0" summaryRight="0"/>
  </sheetPr>
  <dimension ref="A1:H18"/>
  <sheetViews>
    <sheetView workbookViewId="0">
      <selection activeCell="G16" sqref="G16"/>
    </sheetView>
  </sheetViews>
  <sheetFormatPr defaultColWidth="14.44140625" defaultRowHeight="15.75" customHeight="1"/>
  <cols>
    <col min="1" max="1" width="3" customWidth="1"/>
    <col min="2" max="2" width="28.6640625" customWidth="1"/>
    <col min="3" max="3" width="51" customWidth="1"/>
    <col min="4" max="4" width="15.33203125" customWidth="1"/>
    <col min="5" max="5" width="28.6640625" customWidth="1"/>
    <col min="27" max="27" width="26.109375" customWidth="1"/>
  </cols>
  <sheetData>
    <row r="1" spans="1:8" ht="13.8">
      <c r="A1" s="1"/>
      <c r="B1" s="2" t="s">
        <v>0</v>
      </c>
      <c r="E1" s="3"/>
    </row>
    <row r="2" spans="1:8" ht="13.8">
      <c r="A2" s="1"/>
      <c r="B2" s="1"/>
    </row>
    <row r="3" spans="1:8" ht="14.4">
      <c r="B3" s="4" t="s">
        <v>1</v>
      </c>
      <c r="C3" s="169" t="s">
        <v>426</v>
      </c>
      <c r="D3" s="170"/>
      <c r="E3" s="171"/>
    </row>
    <row r="4" spans="1:8" ht="13.8">
      <c r="A4" s="1"/>
      <c r="B4" s="4" t="s">
        <v>2</v>
      </c>
      <c r="C4" s="166"/>
      <c r="D4" s="167" t="s">
        <v>3</v>
      </c>
      <c r="E4" s="168"/>
    </row>
    <row r="5" spans="1:8" ht="13.8">
      <c r="B5" s="185"/>
      <c r="C5" s="186"/>
      <c r="D5" s="8"/>
      <c r="E5" s="8"/>
      <c r="F5" s="7"/>
    </row>
    <row r="6" spans="1:8" ht="13.8">
      <c r="A6" s="1"/>
      <c r="B6" s="1"/>
      <c r="E6" s="3"/>
    </row>
    <row r="7" spans="1:8" ht="13.8">
      <c r="A7" s="1"/>
      <c r="B7" s="9"/>
      <c r="H7" s="3"/>
    </row>
    <row r="8" spans="1:8" ht="13.8">
      <c r="A8" s="1"/>
      <c r="B8" s="9" t="s">
        <v>4</v>
      </c>
      <c r="C8" s="10" t="s">
        <v>5</v>
      </c>
      <c r="H8" s="3" t="s">
        <v>6</v>
      </c>
    </row>
    <row r="9" spans="1:8" ht="13.8">
      <c r="A9" s="11"/>
      <c r="B9" s="11" t="s">
        <v>7</v>
      </c>
      <c r="C9" s="183" t="s">
        <v>396</v>
      </c>
      <c r="D9" s="184"/>
      <c r="E9" s="7" t="s">
        <v>8</v>
      </c>
      <c r="G9" s="12" t="s">
        <v>7</v>
      </c>
      <c r="H9" s="7" t="s">
        <v>9</v>
      </c>
    </row>
    <row r="10" spans="1:8" ht="13.8">
      <c r="A10" s="11"/>
      <c r="B10" s="11" t="s">
        <v>10</v>
      </c>
      <c r="C10" s="183" t="s">
        <v>395</v>
      </c>
      <c r="D10" s="184"/>
      <c r="E10" s="7" t="s">
        <v>11</v>
      </c>
      <c r="G10" s="12" t="s">
        <v>10</v>
      </c>
      <c r="H10" s="7" t="s">
        <v>12</v>
      </c>
    </row>
    <row r="11" spans="1:8" ht="15" customHeight="1">
      <c r="A11" s="11"/>
      <c r="B11" s="11" t="s">
        <v>13</v>
      </c>
      <c r="C11" s="183"/>
      <c r="D11" s="184"/>
      <c r="G11" s="12" t="s">
        <v>390</v>
      </c>
      <c r="H11" s="7" t="s">
        <v>14</v>
      </c>
    </row>
    <row r="12" spans="1:8" ht="25.5" customHeight="1">
      <c r="A12" s="11"/>
      <c r="B12" s="11" t="s">
        <v>15</v>
      </c>
      <c r="C12" s="183" t="s">
        <v>394</v>
      </c>
      <c r="D12" s="184"/>
      <c r="E12" s="7" t="s">
        <v>16</v>
      </c>
      <c r="G12" s="12" t="s">
        <v>15</v>
      </c>
      <c r="H12" s="7" t="s">
        <v>17</v>
      </c>
    </row>
    <row r="13" spans="1:8" ht="13.8">
      <c r="A13" s="11"/>
      <c r="B13" s="11" t="s">
        <v>18</v>
      </c>
      <c r="C13" s="183" t="s">
        <v>393</v>
      </c>
      <c r="D13" s="184"/>
      <c r="E13" s="7" t="s">
        <v>19</v>
      </c>
      <c r="G13" s="12" t="s">
        <v>20</v>
      </c>
      <c r="H13" s="7" t="s">
        <v>21</v>
      </c>
    </row>
    <row r="14" spans="1:8" ht="13.8">
      <c r="A14" s="11"/>
      <c r="B14" s="11" t="s">
        <v>22</v>
      </c>
      <c r="C14" s="183" t="s">
        <v>392</v>
      </c>
      <c r="D14" s="184"/>
      <c r="G14" s="12" t="s">
        <v>23</v>
      </c>
      <c r="H14" s="7" t="s">
        <v>24</v>
      </c>
    </row>
    <row r="15" spans="1:8" ht="13.8">
      <c r="B15" s="7" t="s">
        <v>25</v>
      </c>
    </row>
    <row r="17" spans="2:4" ht="13.8">
      <c r="B17" s="9" t="s">
        <v>26</v>
      </c>
      <c r="C17" s="5" t="s">
        <v>391</v>
      </c>
    </row>
    <row r="18" spans="2:4" ht="42" customHeight="1">
      <c r="B18" s="13" t="s">
        <v>27</v>
      </c>
      <c r="C18" s="62" t="s">
        <v>397</v>
      </c>
      <c r="D18" s="14" t="s">
        <v>28</v>
      </c>
    </row>
  </sheetData>
  <mergeCells count="7">
    <mergeCell ref="C13:D13"/>
    <mergeCell ref="C14:D14"/>
    <mergeCell ref="B5:C5"/>
    <mergeCell ref="C9:D9"/>
    <mergeCell ref="C10:D10"/>
    <mergeCell ref="C11:D11"/>
    <mergeCell ref="C12:D12"/>
  </mergeCells>
  <dataValidations count="1">
    <dataValidation type="list" allowBlank="1" sqref="C17">
      <formula1>"Н1. Цифровые технологии,Н2. Медицина и технологии здоровьесбережения,Н3. Новые материалы и химические технологии,Н4. Новые приборы и интеллектуальные производственные технологии,Н5. Биотехнологии,Н6. Ресурсосберегающая энергетика,Н7. Креативные индустрии"</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ummaryRight="0"/>
  </sheetPr>
  <dimension ref="A1:I21"/>
  <sheetViews>
    <sheetView workbookViewId="0">
      <selection activeCell="E9" sqref="E9"/>
    </sheetView>
  </sheetViews>
  <sheetFormatPr defaultColWidth="14.44140625" defaultRowHeight="15.75" customHeight="1"/>
  <cols>
    <col min="1" max="1" width="3" customWidth="1"/>
    <col min="2" max="11" width="28.6640625" customWidth="1"/>
  </cols>
  <sheetData>
    <row r="1" spans="1:9" ht="13.8">
      <c r="A1" s="1"/>
      <c r="B1" s="138" t="s">
        <v>343</v>
      </c>
      <c r="C1" s="1"/>
      <c r="D1" s="1"/>
      <c r="E1" s="1"/>
      <c r="F1" s="1"/>
    </row>
    <row r="3" spans="1:9" ht="13.8">
      <c r="B3" s="138" t="s">
        <v>344</v>
      </c>
      <c r="C3" s="1"/>
      <c r="D3" s="1"/>
      <c r="E3" s="1"/>
      <c r="F3" s="1"/>
      <c r="G3" s="1"/>
    </row>
    <row r="5" spans="1:9" ht="13.8">
      <c r="B5" s="192" t="s">
        <v>345</v>
      </c>
      <c r="C5" s="193"/>
      <c r="D5" s="184"/>
    </row>
    <row r="7" spans="1:9" ht="151.80000000000001">
      <c r="B7" s="111" t="s">
        <v>346</v>
      </c>
      <c r="C7" s="111" t="s">
        <v>347</v>
      </c>
      <c r="D7" s="111" t="s">
        <v>348</v>
      </c>
      <c r="E7" s="111" t="s">
        <v>349</v>
      </c>
      <c r="F7" s="111" t="s">
        <v>350</v>
      </c>
      <c r="G7" s="111" t="s">
        <v>351</v>
      </c>
    </row>
    <row r="8" spans="1:9" ht="13.8">
      <c r="B8" s="139" t="s">
        <v>352</v>
      </c>
      <c r="C8" s="139" t="s">
        <v>288</v>
      </c>
      <c r="D8" s="139" t="s">
        <v>353</v>
      </c>
      <c r="E8" s="139" t="s">
        <v>354</v>
      </c>
      <c r="F8" s="139" t="s">
        <v>355</v>
      </c>
      <c r="G8" s="139" t="s">
        <v>356</v>
      </c>
    </row>
    <row r="9" spans="1:9" ht="55.2">
      <c r="A9" s="140">
        <v>1</v>
      </c>
      <c r="B9" s="63" t="s">
        <v>455</v>
      </c>
      <c r="C9" s="63" t="s">
        <v>456</v>
      </c>
      <c r="D9" s="63"/>
      <c r="E9" s="63"/>
      <c r="F9" s="63"/>
      <c r="G9" s="63"/>
      <c r="H9" s="6" t="str">
        <f ca="1">IFERROR(__xludf.DUMMYFUNCTION("SPARKLINE(I9,{""charttype"",""bar"";""max"",1;""color1"",if(I9=1,""green"",""gold"")})"),"")</f>
        <v/>
      </c>
      <c r="I9" s="141">
        <f t="shared" ref="I9:I19" si="0">COUNTA(C9:G9)/COUNTA(C$8:G$8)</f>
        <v>0.2</v>
      </c>
    </row>
    <row r="10" spans="1:9" ht="13.8">
      <c r="A10" s="142">
        <v>2</v>
      </c>
      <c r="B10" s="63"/>
      <c r="C10" s="63"/>
      <c r="D10" s="63"/>
      <c r="E10" s="63"/>
      <c r="F10" s="63"/>
      <c r="G10" s="63"/>
      <c r="H10" s="6" t="str">
        <f ca="1">IFERROR(__xludf.DUMMYFUNCTION("SPARKLINE(I10,{""charttype"",""bar"";""max"",1;""color1"",if(I10=1,""green"",""gold"")})"),"")</f>
        <v/>
      </c>
      <c r="I10" s="141">
        <f t="shared" si="0"/>
        <v>0</v>
      </c>
    </row>
    <row r="11" spans="1:9" ht="13.8">
      <c r="A11" s="143">
        <v>3</v>
      </c>
      <c r="B11" s="63"/>
      <c r="C11" s="63"/>
      <c r="D11" s="63"/>
      <c r="E11" s="63"/>
      <c r="F11" s="63"/>
      <c r="G11" s="63"/>
      <c r="H11" s="6" t="str">
        <f ca="1">IFERROR(__xludf.DUMMYFUNCTION("SPARKLINE(I11,{""charttype"",""bar"";""max"",1;""color1"",if(I11=1,""green"",""gold"")})"),"")</f>
        <v/>
      </c>
      <c r="I11" s="141">
        <f t="shared" si="0"/>
        <v>0</v>
      </c>
    </row>
    <row r="12" spans="1:9" ht="13.8">
      <c r="A12" s="140">
        <v>4</v>
      </c>
      <c r="B12" s="63"/>
      <c r="C12" s="63"/>
      <c r="D12" s="63"/>
      <c r="E12" s="63"/>
      <c r="F12" s="63"/>
      <c r="G12" s="63"/>
      <c r="H12" s="6" t="str">
        <f ca="1">IFERROR(__xludf.DUMMYFUNCTION("SPARKLINE(I12,{""charttype"",""bar"";""max"",1;""color1"",if(I12=1,""green"",""gold"")})"),"")</f>
        <v/>
      </c>
      <c r="I12" s="141">
        <f t="shared" si="0"/>
        <v>0</v>
      </c>
    </row>
    <row r="13" spans="1:9" ht="13.8">
      <c r="A13" s="142">
        <v>5</v>
      </c>
      <c r="B13" s="63"/>
      <c r="C13" s="63"/>
      <c r="D13" s="63"/>
      <c r="E13" s="63"/>
      <c r="F13" s="63"/>
      <c r="G13" s="63"/>
      <c r="H13" s="6" t="str">
        <f ca="1">IFERROR(__xludf.DUMMYFUNCTION("SPARKLINE(I13,{""charttype"",""bar"";""max"",1;""color1"",if(I13=1,""green"",""gold"")})"),"")</f>
        <v/>
      </c>
      <c r="I13" s="141">
        <f t="shared" si="0"/>
        <v>0</v>
      </c>
    </row>
    <row r="14" spans="1:9" ht="13.8">
      <c r="A14" s="144">
        <v>6</v>
      </c>
      <c r="B14" s="63"/>
      <c r="C14" s="63"/>
      <c r="D14" s="63"/>
      <c r="E14" s="63"/>
      <c r="F14" s="63"/>
      <c r="G14" s="63"/>
      <c r="H14" s="6" t="str">
        <f ca="1">IFERROR(__xludf.DUMMYFUNCTION("SPARKLINE(I14,{""charttype"",""bar"";""max"",1;""color1"",if(I14=1,""green"",""gold"")})"),"")</f>
        <v/>
      </c>
      <c r="I14" s="141">
        <f t="shared" si="0"/>
        <v>0</v>
      </c>
    </row>
    <row r="15" spans="1:9" ht="13.8">
      <c r="A15" s="1">
        <v>7</v>
      </c>
      <c r="B15" s="63"/>
      <c r="C15" s="63"/>
      <c r="D15" s="63"/>
      <c r="E15" s="63"/>
      <c r="F15" s="63"/>
      <c r="G15" s="63"/>
      <c r="H15" s="6" t="str">
        <f ca="1">IFERROR(__xludf.DUMMYFUNCTION("SPARKLINE(I15,{""charttype"",""bar"";""max"",1;""color1"",if(I15=1,""green"",""gold"")})"),"")</f>
        <v/>
      </c>
      <c r="I15" s="141">
        <f t="shared" si="0"/>
        <v>0</v>
      </c>
    </row>
    <row r="16" spans="1:9" ht="13.8">
      <c r="A16" s="1">
        <v>8</v>
      </c>
      <c r="B16" s="63"/>
      <c r="C16" s="63"/>
      <c r="D16" s="63"/>
      <c r="E16" s="63"/>
      <c r="F16" s="63"/>
      <c r="G16" s="63"/>
      <c r="H16" s="6" t="str">
        <f ca="1">IFERROR(__xludf.DUMMYFUNCTION("SPARKLINE(I16,{""charttype"",""bar"";""max"",1;""color1"",if(I16=1,""green"",""gold"")})"),"")</f>
        <v/>
      </c>
      <c r="I16" s="141">
        <f t="shared" si="0"/>
        <v>0</v>
      </c>
    </row>
    <row r="17" spans="1:9" ht="13.8">
      <c r="A17" s="1">
        <v>9</v>
      </c>
      <c r="B17" s="63"/>
      <c r="C17" s="63"/>
      <c r="D17" s="63"/>
      <c r="E17" s="63"/>
      <c r="F17" s="63"/>
      <c r="G17" s="63"/>
      <c r="H17" s="6" t="str">
        <f ca="1">IFERROR(__xludf.DUMMYFUNCTION("SPARKLINE(I17,{""charttype"",""bar"";""max"",1;""color1"",if(I17=1,""green"",""gold"")})"),"")</f>
        <v/>
      </c>
      <c r="I17" s="141">
        <f t="shared" si="0"/>
        <v>0</v>
      </c>
    </row>
    <row r="18" spans="1:9" ht="13.8">
      <c r="A18" s="1">
        <v>10</v>
      </c>
      <c r="B18" s="63"/>
      <c r="C18" s="63"/>
      <c r="D18" s="63"/>
      <c r="E18" s="63"/>
      <c r="F18" s="63"/>
      <c r="G18" s="63"/>
      <c r="H18" s="6" t="str">
        <f ca="1">IFERROR(__xludf.DUMMYFUNCTION("SPARKLINE(I18,{""charttype"",""bar"";""max"",1;""color1"",if(I18=1,""green"",""gold"")})"),"")</f>
        <v/>
      </c>
      <c r="I18" s="141">
        <f t="shared" si="0"/>
        <v>0</v>
      </c>
    </row>
    <row r="19" spans="1:9" ht="13.8">
      <c r="A19" s="1" t="s">
        <v>196</v>
      </c>
      <c r="B19" s="63"/>
      <c r="C19" s="63"/>
      <c r="D19" s="63"/>
      <c r="E19" s="63"/>
      <c r="F19" s="63"/>
      <c r="G19" s="63"/>
      <c r="H19" s="6" t="str">
        <f ca="1">IFERROR(__xludf.DUMMYFUNCTION("SPARKLINE(I19,{""charttype"",""bar"";""max"",1;""color1"",if(I19=1,""green"",""gold"")})"),"")</f>
        <v/>
      </c>
      <c r="I19" s="141">
        <f t="shared" si="0"/>
        <v>0</v>
      </c>
    </row>
    <row r="20" spans="1:9" ht="7.5" customHeight="1">
      <c r="B20" s="70"/>
      <c r="C20" s="70"/>
      <c r="D20" s="70"/>
      <c r="E20" s="70"/>
      <c r="F20" s="70"/>
      <c r="G20" s="70"/>
      <c r="H20" s="70"/>
    </row>
    <row r="21" spans="1:9" ht="13.8">
      <c r="B21" s="7" t="s">
        <v>197</v>
      </c>
    </row>
  </sheetData>
  <mergeCells count="1">
    <mergeCell ref="B5:D5"/>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ummaryRight="0"/>
  </sheetPr>
  <dimension ref="B2:F1001"/>
  <sheetViews>
    <sheetView workbookViewId="0">
      <selection activeCell="F30" sqref="F30"/>
    </sheetView>
  </sheetViews>
  <sheetFormatPr defaultColWidth="14.44140625" defaultRowHeight="15.75" customHeight="1"/>
  <cols>
    <col min="1" max="1" width="14.44140625" customWidth="1"/>
    <col min="2" max="2" width="20.44140625" customWidth="1"/>
    <col min="3" max="4" width="14.44140625" customWidth="1"/>
    <col min="5" max="5" width="21" customWidth="1"/>
    <col min="6" max="6" width="28.33203125" customWidth="1"/>
  </cols>
  <sheetData>
    <row r="2" spans="2:6" ht="15.75" customHeight="1">
      <c r="B2" s="145" t="s">
        <v>357</v>
      </c>
      <c r="C2" s="145" t="s">
        <v>358</v>
      </c>
      <c r="D2" s="145" t="s">
        <v>359</v>
      </c>
      <c r="E2" s="145" t="s">
        <v>360</v>
      </c>
      <c r="F2" s="145" t="s">
        <v>361</v>
      </c>
    </row>
    <row r="3" spans="2:6" ht="15.75" customHeight="1">
      <c r="B3" s="146" t="s">
        <v>362</v>
      </c>
      <c r="C3" s="147"/>
      <c r="D3" s="147"/>
      <c r="E3" s="147"/>
      <c r="F3" s="231"/>
    </row>
    <row r="4" spans="2:6" ht="15.75" customHeight="1">
      <c r="B4" s="146" t="s">
        <v>363</v>
      </c>
      <c r="C4" s="147"/>
      <c r="D4" s="147"/>
      <c r="E4" s="147"/>
      <c r="F4" s="229"/>
    </row>
    <row r="5" spans="2:6" ht="15.75" customHeight="1">
      <c r="B5" s="146" t="s">
        <v>300</v>
      </c>
      <c r="C5" s="147"/>
      <c r="D5" s="147"/>
      <c r="E5" s="147"/>
      <c r="F5" s="229"/>
    </row>
    <row r="6" spans="2:6" ht="15.75" customHeight="1">
      <c r="B6" s="146" t="s">
        <v>364</v>
      </c>
      <c r="C6" s="147"/>
      <c r="D6" s="147"/>
      <c r="E6" s="147"/>
      <c r="F6" s="229"/>
    </row>
    <row r="7" spans="2:6" ht="15.75" customHeight="1">
      <c r="B7" s="146" t="s">
        <v>365</v>
      </c>
      <c r="C7" s="147"/>
      <c r="D7" s="147"/>
      <c r="E7" s="147"/>
      <c r="F7" s="229"/>
    </row>
    <row r="8" spans="2:6" ht="15.75" customHeight="1">
      <c r="B8" s="146" t="s">
        <v>366</v>
      </c>
      <c r="C8" s="147"/>
      <c r="D8" s="147"/>
      <c r="E8" s="147"/>
      <c r="F8" s="229"/>
    </row>
    <row r="9" spans="2:6" ht="15.75" customHeight="1">
      <c r="B9" s="146" t="s">
        <v>367</v>
      </c>
      <c r="C9" s="147"/>
      <c r="D9" s="147"/>
      <c r="E9" s="147"/>
      <c r="F9" s="229"/>
    </row>
    <row r="10" spans="2:6" ht="15.75" customHeight="1">
      <c r="B10" s="146" t="s">
        <v>368</v>
      </c>
      <c r="C10" s="147"/>
      <c r="D10" s="147"/>
      <c r="E10" s="147"/>
      <c r="F10" s="229"/>
    </row>
    <row r="11" spans="2:6" ht="15.75" customHeight="1">
      <c r="B11" s="146" t="s">
        <v>369</v>
      </c>
      <c r="C11" s="147"/>
      <c r="D11" s="147"/>
      <c r="E11" s="147"/>
      <c r="F11" s="229"/>
    </row>
    <row r="12" spans="2:6" ht="15.75" customHeight="1">
      <c r="B12" s="148" t="s">
        <v>370</v>
      </c>
      <c r="C12" s="147"/>
      <c r="D12" s="149" t="s">
        <v>371</v>
      </c>
      <c r="E12" s="147"/>
      <c r="F12" s="224"/>
    </row>
    <row r="15" spans="2:6" ht="15.75" customHeight="1">
      <c r="B15" s="9" t="s">
        <v>372</v>
      </c>
    </row>
    <row r="16" spans="2:6" ht="15.75" customHeight="1">
      <c r="B16" s="150" t="s">
        <v>359</v>
      </c>
      <c r="C16" s="16"/>
    </row>
    <row r="17" spans="2:3" ht="15.75" customHeight="1">
      <c r="B17" s="150" t="s">
        <v>360</v>
      </c>
      <c r="C17" s="16"/>
    </row>
    <row r="38" ht="13.8"/>
    <row r="39" ht="13.8"/>
    <row r="40" ht="13.8"/>
    <row r="41" ht="13.8"/>
    <row r="42" ht="13.8"/>
    <row r="43" ht="13.8"/>
    <row r="44" ht="13.8"/>
    <row r="45" ht="13.8"/>
    <row r="46" ht="13.8"/>
    <row r="47" ht="13.8"/>
    <row r="48" ht="13.8"/>
    <row r="49" ht="13.8"/>
    <row r="50" ht="13.8"/>
    <row r="51" ht="13.8"/>
    <row r="52" ht="13.8"/>
    <row r="53" ht="13.8"/>
    <row r="54" ht="13.8"/>
    <row r="55" ht="13.8"/>
    <row r="56" ht="13.8"/>
    <row r="57" ht="13.8"/>
    <row r="58" ht="13.8"/>
    <row r="59" ht="13.8"/>
    <row r="60" ht="13.8"/>
    <row r="61" ht="13.8"/>
    <row r="62" ht="13.8"/>
    <row r="63" ht="13.8"/>
    <row r="64" ht="13.8"/>
    <row r="65" ht="13.8"/>
    <row r="66" ht="13.8"/>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3.8"/>
    <row r="9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row r="148" ht="13.8"/>
    <row r="149" ht="13.8"/>
    <row r="150" ht="13.8"/>
    <row r="151" ht="13.8"/>
    <row r="152" ht="13.8"/>
    <row r="153" ht="13.8"/>
    <row r="154" ht="13.8"/>
    <row r="155" ht="13.8"/>
    <row r="156" ht="13.8"/>
    <row r="157" ht="13.8"/>
    <row r="158" ht="13.8"/>
    <row r="159" ht="13.8"/>
    <row r="160" ht="13.8"/>
    <row r="161" ht="13.8"/>
    <row r="162" ht="13.8"/>
    <row r="163" ht="13.8"/>
    <row r="164" ht="13.8"/>
    <row r="165" ht="13.8"/>
    <row r="166" ht="13.8"/>
    <row r="167" ht="13.8"/>
    <row r="168" ht="13.8"/>
    <row r="169" ht="13.8"/>
    <row r="170" ht="13.8"/>
    <row r="171" ht="13.8"/>
    <row r="172" ht="13.8"/>
    <row r="173" ht="13.8"/>
    <row r="174" ht="13.8"/>
    <row r="175" ht="13.8"/>
    <row r="176" ht="13.8"/>
    <row r="177" ht="13.8"/>
    <row r="178" ht="13.8"/>
    <row r="179" ht="13.8"/>
    <row r="180" ht="13.8"/>
    <row r="181" ht="13.8"/>
    <row r="182" ht="13.8"/>
    <row r="183" ht="13.8"/>
    <row r="184" ht="13.8"/>
    <row r="185" ht="13.8"/>
    <row r="186" ht="13.8"/>
    <row r="187" ht="13.8"/>
    <row r="188" ht="13.8"/>
    <row r="189" ht="13.8"/>
    <row r="190" ht="13.8"/>
    <row r="191" ht="13.8"/>
    <row r="192" ht="13.8"/>
    <row r="193" ht="13.8"/>
    <row r="194" ht="13.8"/>
    <row r="195" ht="13.8"/>
    <row r="196" ht="13.8"/>
    <row r="197" ht="13.8"/>
    <row r="198" ht="13.8"/>
    <row r="199" ht="13.8"/>
    <row r="200" ht="13.8"/>
    <row r="201" ht="13.8"/>
    <row r="202" ht="13.8"/>
    <row r="203" ht="13.8"/>
    <row r="204" ht="13.8"/>
    <row r="205" ht="13.8"/>
    <row r="206" ht="13.8"/>
    <row r="207" ht="13.8"/>
    <row r="208" ht="13.8"/>
    <row r="209" ht="13.8"/>
    <row r="210" ht="13.8"/>
    <row r="211" ht="13.8"/>
    <row r="212" ht="13.8"/>
    <row r="213" ht="13.8"/>
    <row r="214" ht="13.8"/>
    <row r="215" ht="13.8"/>
    <row r="216" ht="13.8"/>
    <row r="217" ht="13.8"/>
    <row r="218" ht="13.8"/>
    <row r="219" ht="13.8"/>
    <row r="220" ht="13.8"/>
    <row r="221" ht="13.8"/>
    <row r="222" ht="13.8"/>
    <row r="223" ht="13.8"/>
    <row r="224" ht="13.8"/>
    <row r="225" ht="13.8"/>
    <row r="226" ht="13.8"/>
    <row r="227" ht="13.8"/>
    <row r="228" ht="13.8"/>
    <row r="229" ht="13.8"/>
    <row r="230" ht="13.8"/>
    <row r="231" ht="13.8"/>
    <row r="232" ht="13.8"/>
    <row r="233" ht="13.8"/>
    <row r="234" ht="13.8"/>
    <row r="235" ht="13.8"/>
    <row r="236" ht="13.8"/>
    <row r="237" ht="13.8"/>
    <row r="238" ht="13.8"/>
    <row r="239" ht="13.8"/>
    <row r="240" ht="13.8"/>
    <row r="241" ht="13.8"/>
    <row r="242" ht="13.8"/>
    <row r="243" ht="13.8"/>
    <row r="244" ht="13.8"/>
    <row r="245" ht="13.8"/>
    <row r="246" ht="13.8"/>
    <row r="247" ht="13.8"/>
    <row r="248" ht="13.8"/>
    <row r="249" ht="13.8"/>
    <row r="250" ht="13.8"/>
    <row r="251" ht="13.8"/>
    <row r="252" ht="13.8"/>
    <row r="253" ht="13.8"/>
    <row r="254" ht="13.8"/>
    <row r="255" ht="13.8"/>
    <row r="256" ht="13.8"/>
    <row r="257" ht="13.8"/>
    <row r="258" ht="13.8"/>
    <row r="259" ht="13.8"/>
    <row r="260" ht="13.8"/>
    <row r="261" ht="13.8"/>
    <row r="262" ht="13.8"/>
    <row r="263" ht="13.8"/>
    <row r="264" ht="13.8"/>
    <row r="265" ht="13.8"/>
    <row r="266" ht="13.8"/>
    <row r="267" ht="13.8"/>
    <row r="268" ht="13.8"/>
    <row r="269" ht="13.8"/>
    <row r="270" ht="13.8"/>
    <row r="271" ht="13.8"/>
    <row r="272" ht="13.8"/>
    <row r="273" ht="13.8"/>
    <row r="274" ht="13.8"/>
    <row r="275" ht="13.8"/>
    <row r="276" ht="13.8"/>
    <row r="277" ht="13.8"/>
    <row r="278" ht="13.8"/>
    <row r="279" ht="13.8"/>
    <row r="280" ht="13.8"/>
    <row r="281" ht="13.8"/>
    <row r="282" ht="13.8"/>
    <row r="283" ht="13.8"/>
    <row r="284" ht="13.8"/>
    <row r="285" ht="13.8"/>
    <row r="286" ht="13.8"/>
    <row r="287" ht="13.8"/>
    <row r="288" ht="13.8"/>
    <row r="289" ht="13.8"/>
    <row r="290" ht="13.8"/>
    <row r="291" ht="13.8"/>
    <row r="292" ht="13.8"/>
    <row r="293" ht="13.8"/>
    <row r="294" ht="13.8"/>
    <row r="295" ht="13.8"/>
    <row r="296" ht="13.8"/>
    <row r="297" ht="13.8"/>
    <row r="298" ht="13.8"/>
    <row r="299" ht="13.8"/>
    <row r="300" ht="13.8"/>
    <row r="301" ht="13.8"/>
    <row r="302" ht="13.8"/>
    <row r="303" ht="13.8"/>
    <row r="304" ht="13.8"/>
    <row r="305" ht="13.8"/>
    <row r="306" ht="13.8"/>
    <row r="307" ht="13.8"/>
    <row r="308" ht="13.8"/>
    <row r="309" ht="13.8"/>
    <row r="310" ht="13.8"/>
    <row r="311" ht="13.8"/>
    <row r="312" ht="13.8"/>
    <row r="313" ht="13.8"/>
    <row r="314" ht="13.8"/>
    <row r="315" ht="13.8"/>
    <row r="316" ht="13.8"/>
    <row r="317" ht="13.8"/>
    <row r="318" ht="13.8"/>
    <row r="319" ht="13.8"/>
    <row r="320" ht="13.8"/>
    <row r="321" ht="13.8"/>
    <row r="322" ht="13.8"/>
    <row r="323" ht="13.8"/>
    <row r="324" ht="13.8"/>
    <row r="325" ht="13.8"/>
    <row r="326" ht="13.8"/>
    <row r="327" ht="13.8"/>
    <row r="328" ht="13.8"/>
    <row r="329" ht="13.8"/>
    <row r="330" ht="13.8"/>
    <row r="331" ht="13.8"/>
    <row r="332" ht="13.8"/>
    <row r="333" ht="13.8"/>
    <row r="334" ht="13.8"/>
    <row r="335" ht="13.8"/>
    <row r="336" ht="13.8"/>
    <row r="337" ht="13.8"/>
    <row r="338" ht="13.8"/>
    <row r="339" ht="13.8"/>
    <row r="340" ht="13.8"/>
    <row r="341" ht="13.8"/>
    <row r="342" ht="13.8"/>
    <row r="343" ht="13.8"/>
    <row r="344" ht="13.8"/>
    <row r="345" ht="13.8"/>
    <row r="346" ht="13.8"/>
    <row r="347" ht="13.8"/>
    <row r="348" ht="13.8"/>
    <row r="349" ht="13.8"/>
    <row r="350" ht="13.8"/>
    <row r="351" ht="13.8"/>
    <row r="352" ht="13.8"/>
    <row r="353" ht="13.8"/>
    <row r="354" ht="13.8"/>
    <row r="355" ht="13.8"/>
    <row r="356" ht="13.8"/>
    <row r="357" ht="13.8"/>
    <row r="358" ht="13.8"/>
    <row r="359" ht="13.8"/>
    <row r="360" ht="13.8"/>
    <row r="361" ht="13.8"/>
    <row r="362" ht="13.8"/>
    <row r="363" ht="13.8"/>
    <row r="364" ht="13.8"/>
    <row r="365" ht="13.8"/>
    <row r="366" ht="13.8"/>
    <row r="367" ht="13.8"/>
    <row r="368" ht="13.8"/>
    <row r="369" ht="13.8"/>
    <row r="370" ht="13.8"/>
    <row r="371" ht="13.8"/>
    <row r="372" ht="13.8"/>
    <row r="373" ht="13.8"/>
    <row r="374" ht="13.8"/>
    <row r="375" ht="13.8"/>
    <row r="376" ht="13.8"/>
    <row r="377" ht="13.8"/>
    <row r="378" ht="13.8"/>
    <row r="379" ht="13.8"/>
    <row r="380" ht="13.8"/>
    <row r="381" ht="13.8"/>
    <row r="382" ht="13.8"/>
    <row r="383" ht="13.8"/>
    <row r="384" ht="13.8"/>
    <row r="385" ht="13.8"/>
    <row r="386" ht="13.8"/>
    <row r="387" ht="13.8"/>
    <row r="388" ht="13.8"/>
    <row r="389" ht="13.8"/>
    <row r="390" ht="13.8"/>
    <row r="391" ht="13.8"/>
    <row r="392" ht="13.8"/>
    <row r="393" ht="13.8"/>
    <row r="394" ht="13.8"/>
    <row r="395" ht="13.8"/>
    <row r="396" ht="13.8"/>
    <row r="397" ht="13.8"/>
    <row r="398" ht="13.8"/>
    <row r="399" ht="13.8"/>
    <row r="400" ht="13.8"/>
    <row r="401" ht="13.8"/>
    <row r="402" ht="13.8"/>
    <row r="403" ht="13.8"/>
    <row r="404" ht="13.8"/>
    <row r="405" ht="13.8"/>
    <row r="406" ht="13.8"/>
    <row r="407" ht="13.8"/>
    <row r="408" ht="13.8"/>
    <row r="409" ht="13.8"/>
    <row r="410" ht="13.8"/>
    <row r="411" ht="13.8"/>
    <row r="412" ht="13.8"/>
    <row r="413" ht="13.8"/>
    <row r="414" ht="13.8"/>
    <row r="415" ht="13.8"/>
    <row r="416" ht="13.8"/>
    <row r="417" ht="13.8"/>
    <row r="418" ht="13.8"/>
    <row r="419" ht="13.8"/>
    <row r="420" ht="13.8"/>
    <row r="421" ht="13.8"/>
    <row r="422" ht="13.8"/>
    <row r="423" ht="13.8"/>
    <row r="424" ht="13.8"/>
    <row r="425" ht="13.8"/>
    <row r="426" ht="13.8"/>
    <row r="427" ht="13.8"/>
    <row r="428" ht="13.8"/>
    <row r="429" ht="13.8"/>
    <row r="430" ht="13.8"/>
    <row r="431" ht="13.8"/>
    <row r="432" ht="13.8"/>
    <row r="433" ht="13.8"/>
    <row r="434" ht="13.8"/>
    <row r="435" ht="13.8"/>
    <row r="436" ht="13.8"/>
    <row r="437" ht="13.8"/>
    <row r="438" ht="13.8"/>
    <row r="439" ht="13.8"/>
    <row r="440" ht="13.8"/>
    <row r="441" ht="13.8"/>
    <row r="442" ht="13.8"/>
    <row r="443" ht="13.8"/>
    <row r="444" ht="13.8"/>
    <row r="445" ht="13.8"/>
    <row r="446" ht="13.8"/>
    <row r="447" ht="13.8"/>
    <row r="448" ht="13.8"/>
    <row r="449" ht="13.8"/>
    <row r="450" ht="13.8"/>
    <row r="451" ht="13.8"/>
    <row r="452" ht="13.8"/>
    <row r="453" ht="13.8"/>
    <row r="454" ht="13.8"/>
    <row r="455" ht="13.8"/>
    <row r="456" ht="13.8"/>
    <row r="457" ht="13.8"/>
    <row r="458" ht="13.8"/>
    <row r="459" ht="13.8"/>
    <row r="460" ht="13.8"/>
    <row r="461" ht="13.8"/>
    <row r="462" ht="13.8"/>
    <row r="463" ht="13.8"/>
    <row r="464" ht="13.8"/>
    <row r="465" ht="13.8"/>
    <row r="466" ht="13.8"/>
    <row r="467" ht="13.8"/>
    <row r="468" ht="13.8"/>
    <row r="469" ht="13.8"/>
    <row r="470" ht="13.8"/>
    <row r="471" ht="13.8"/>
    <row r="472" ht="13.8"/>
    <row r="473" ht="13.8"/>
    <row r="474" ht="13.8"/>
    <row r="475" ht="13.8"/>
    <row r="476" ht="13.8"/>
    <row r="477" ht="13.8"/>
    <row r="478" ht="13.8"/>
    <row r="479" ht="13.8"/>
    <row r="480" ht="13.8"/>
    <row r="481" ht="13.8"/>
    <row r="482" ht="13.8"/>
    <row r="483" ht="13.8"/>
    <row r="484" ht="13.8"/>
    <row r="485" ht="13.8"/>
    <row r="486" ht="13.8"/>
    <row r="487" ht="13.8"/>
    <row r="488" ht="13.8"/>
    <row r="489" ht="13.8"/>
    <row r="490" ht="13.8"/>
    <row r="491" ht="13.8"/>
    <row r="492" ht="13.8"/>
    <row r="493" ht="13.8"/>
    <row r="494" ht="13.8"/>
    <row r="495" ht="13.8"/>
    <row r="496" ht="13.8"/>
    <row r="497" ht="13.8"/>
    <row r="498" ht="13.8"/>
    <row r="499" ht="13.8"/>
    <row r="500" ht="13.8"/>
    <row r="501" ht="13.8"/>
    <row r="502" ht="13.8"/>
    <row r="503" ht="13.8"/>
    <row r="504" ht="13.8"/>
    <row r="505" ht="13.8"/>
    <row r="506" ht="13.8"/>
    <row r="507" ht="13.8"/>
    <row r="508" ht="13.8"/>
    <row r="509" ht="13.8"/>
    <row r="510" ht="13.8"/>
    <row r="511" ht="13.8"/>
    <row r="512" ht="13.8"/>
    <row r="513" ht="13.8"/>
    <row r="514" ht="13.8"/>
    <row r="515" ht="13.8"/>
    <row r="516" ht="13.8"/>
    <row r="517" ht="13.8"/>
    <row r="518" ht="13.8"/>
    <row r="519" ht="13.8"/>
    <row r="520" ht="13.8"/>
    <row r="521" ht="13.8"/>
    <row r="522" ht="13.8"/>
    <row r="523" ht="13.8"/>
    <row r="524" ht="13.8"/>
    <row r="525" ht="13.8"/>
    <row r="526" ht="13.8"/>
    <row r="527" ht="13.8"/>
    <row r="528" ht="13.8"/>
    <row r="529" ht="13.8"/>
    <row r="530" ht="13.8"/>
    <row r="531" ht="13.8"/>
    <row r="532" ht="13.8"/>
    <row r="533" ht="13.8"/>
    <row r="534" ht="13.8"/>
    <row r="535" ht="13.8"/>
    <row r="536" ht="13.8"/>
    <row r="537" ht="13.8"/>
    <row r="538" ht="13.8"/>
    <row r="539" ht="13.8"/>
    <row r="540" ht="13.8"/>
    <row r="541" ht="13.8"/>
    <row r="542" ht="13.8"/>
    <row r="543" ht="13.8"/>
    <row r="544" ht="13.8"/>
    <row r="545" ht="13.8"/>
    <row r="546" ht="13.8"/>
    <row r="547" ht="13.8"/>
    <row r="548" ht="13.8"/>
    <row r="549" ht="13.8"/>
    <row r="550" ht="13.8"/>
    <row r="551" ht="13.8"/>
    <row r="552" ht="13.8"/>
    <row r="553" ht="13.8"/>
    <row r="554" ht="13.8"/>
    <row r="555" ht="13.8"/>
    <row r="556" ht="13.8"/>
    <row r="557" ht="13.8"/>
    <row r="558" ht="13.8"/>
    <row r="559" ht="13.8"/>
    <row r="560" ht="13.8"/>
    <row r="561" ht="13.8"/>
    <row r="562" ht="13.8"/>
    <row r="563" ht="13.8"/>
    <row r="564" ht="13.8"/>
    <row r="565" ht="13.8"/>
    <row r="566" ht="13.8"/>
    <row r="567" ht="13.8"/>
    <row r="568" ht="13.8"/>
    <row r="569" ht="13.8"/>
    <row r="570" ht="13.8"/>
    <row r="571" ht="13.8"/>
    <row r="572" ht="13.8"/>
    <row r="573" ht="13.8"/>
    <row r="574" ht="13.8"/>
    <row r="575" ht="13.8"/>
    <row r="576" ht="13.8"/>
    <row r="577" ht="13.8"/>
    <row r="578" ht="13.8"/>
    <row r="579" ht="13.8"/>
    <row r="580" ht="13.8"/>
    <row r="581" ht="13.8"/>
    <row r="582" ht="13.8"/>
    <row r="583" ht="13.8"/>
    <row r="584" ht="13.8"/>
    <row r="585" ht="13.8"/>
    <row r="586" ht="13.8"/>
    <row r="587" ht="13.8"/>
    <row r="588" ht="13.8"/>
    <row r="589" ht="13.8"/>
    <row r="590" ht="13.8"/>
    <row r="591" ht="13.8"/>
    <row r="592" ht="13.8"/>
    <row r="593" ht="13.8"/>
    <row r="594" ht="13.8"/>
    <row r="595" ht="13.8"/>
    <row r="596" ht="13.8"/>
    <row r="597" ht="13.8"/>
    <row r="598" ht="13.8"/>
    <row r="599" ht="13.8"/>
    <row r="600" ht="13.8"/>
    <row r="601" ht="13.8"/>
    <row r="602" ht="13.8"/>
    <row r="603" ht="13.8"/>
    <row r="604" ht="13.8"/>
    <row r="605" ht="13.8"/>
    <row r="606" ht="13.8"/>
    <row r="607" ht="13.8"/>
    <row r="608" ht="13.8"/>
    <row r="609" ht="13.8"/>
    <row r="610" ht="13.8"/>
    <row r="611" ht="13.8"/>
    <row r="612" ht="13.8"/>
    <row r="613" ht="13.8"/>
    <row r="614" ht="13.8"/>
    <row r="615" ht="13.8"/>
    <row r="616" ht="13.8"/>
    <row r="617" ht="13.8"/>
    <row r="618" ht="13.8"/>
    <row r="619" ht="13.8"/>
    <row r="620" ht="13.8"/>
    <row r="621" ht="13.8"/>
    <row r="622" ht="13.8"/>
    <row r="623" ht="13.8"/>
    <row r="624" ht="13.8"/>
    <row r="625" ht="13.8"/>
    <row r="626" ht="13.8"/>
    <row r="627" ht="13.8"/>
    <row r="628" ht="13.8"/>
    <row r="629" ht="13.8"/>
    <row r="630" ht="13.8"/>
    <row r="631" ht="13.8"/>
    <row r="632" ht="13.8"/>
    <row r="633" ht="13.8"/>
    <row r="634" ht="13.8"/>
    <row r="635" ht="13.8"/>
    <row r="636" ht="13.8"/>
    <row r="637" ht="13.8"/>
    <row r="638" ht="13.8"/>
    <row r="639" ht="13.8"/>
    <row r="640" ht="13.8"/>
    <row r="641" ht="13.8"/>
    <row r="642" ht="13.8"/>
    <row r="643" ht="13.8"/>
    <row r="644" ht="13.8"/>
    <row r="645" ht="13.8"/>
    <row r="646" ht="13.8"/>
    <row r="647" ht="13.8"/>
    <row r="648" ht="13.8"/>
    <row r="649" ht="13.8"/>
    <row r="650" ht="13.8"/>
    <row r="651" ht="13.8"/>
    <row r="652" ht="13.8"/>
    <row r="653" ht="13.8"/>
    <row r="654" ht="13.8"/>
    <row r="655" ht="13.8"/>
    <row r="656" ht="13.8"/>
    <row r="657" ht="13.8"/>
    <row r="658" ht="13.8"/>
    <row r="659" ht="13.8"/>
    <row r="660" ht="13.8"/>
    <row r="661" ht="13.8"/>
    <row r="662" ht="13.8"/>
    <row r="663" ht="13.8"/>
    <row r="664" ht="13.8"/>
    <row r="665" ht="13.8"/>
    <row r="666" ht="13.8"/>
    <row r="667" ht="13.8"/>
    <row r="668" ht="13.8"/>
    <row r="669" ht="13.8"/>
    <row r="670" ht="13.8"/>
    <row r="671" ht="13.8"/>
    <row r="672" ht="13.8"/>
    <row r="673" ht="13.8"/>
    <row r="674" ht="13.8"/>
    <row r="675" ht="13.8"/>
    <row r="676" ht="13.8"/>
    <row r="677" ht="13.8"/>
    <row r="678" ht="13.8"/>
    <row r="679" ht="13.8"/>
    <row r="680" ht="13.8"/>
    <row r="681" ht="13.8"/>
    <row r="682" ht="13.8"/>
    <row r="683" ht="13.8"/>
    <row r="684" ht="13.8"/>
    <row r="685" ht="13.8"/>
    <row r="686" ht="13.8"/>
    <row r="687" ht="13.8"/>
    <row r="688" ht="13.8"/>
    <row r="689" ht="13.8"/>
    <row r="690" ht="13.8"/>
    <row r="691" ht="13.8"/>
    <row r="692" ht="13.8"/>
    <row r="693" ht="13.8"/>
    <row r="694" ht="13.8"/>
    <row r="695" ht="13.8"/>
    <row r="696" ht="13.8"/>
    <row r="697" ht="13.8"/>
    <row r="698" ht="13.8"/>
    <row r="699" ht="13.8"/>
    <row r="700" ht="13.8"/>
    <row r="701" ht="13.8"/>
    <row r="702" ht="13.8"/>
    <row r="703" ht="13.8"/>
    <row r="704" ht="13.8"/>
    <row r="705" ht="13.8"/>
    <row r="706" ht="13.8"/>
    <row r="707" ht="13.8"/>
    <row r="708" ht="13.8"/>
    <row r="709" ht="13.8"/>
    <row r="710" ht="13.8"/>
    <row r="711" ht="13.8"/>
    <row r="712" ht="13.8"/>
    <row r="713" ht="13.8"/>
    <row r="714" ht="13.8"/>
    <row r="715" ht="13.8"/>
    <row r="716" ht="13.8"/>
    <row r="717" ht="13.8"/>
    <row r="718" ht="13.8"/>
    <row r="719" ht="13.8"/>
    <row r="720" ht="13.8"/>
    <row r="721" ht="13.8"/>
    <row r="722" ht="13.8"/>
    <row r="723" ht="13.8"/>
    <row r="724" ht="13.8"/>
    <row r="725" ht="13.8"/>
    <row r="726" ht="13.8"/>
    <row r="727" ht="13.8"/>
    <row r="728" ht="13.8"/>
    <row r="729" ht="13.8"/>
    <row r="730" ht="13.8"/>
    <row r="731" ht="13.8"/>
    <row r="732" ht="13.8"/>
    <row r="733" ht="13.8"/>
    <row r="734" ht="13.8"/>
    <row r="735" ht="13.8"/>
    <row r="736" ht="13.8"/>
    <row r="737" ht="13.8"/>
    <row r="738" ht="13.8"/>
    <row r="739" ht="13.8"/>
    <row r="740" ht="13.8"/>
    <row r="741" ht="13.8"/>
    <row r="742" ht="13.8"/>
    <row r="743" ht="13.8"/>
    <row r="744" ht="13.8"/>
    <row r="745" ht="13.8"/>
    <row r="746" ht="13.8"/>
    <row r="747" ht="13.8"/>
    <row r="748" ht="13.8"/>
    <row r="749" ht="13.8"/>
    <row r="750" ht="13.8"/>
    <row r="751" ht="13.8"/>
    <row r="752" ht="13.8"/>
    <row r="753" ht="13.8"/>
    <row r="754" ht="13.8"/>
    <row r="755" ht="13.8"/>
    <row r="756" ht="13.8"/>
    <row r="757" ht="13.8"/>
    <row r="758" ht="13.8"/>
    <row r="759" ht="13.8"/>
    <row r="760" ht="13.8"/>
    <row r="761" ht="13.8"/>
    <row r="762" ht="13.8"/>
    <row r="763" ht="13.8"/>
    <row r="764" ht="13.8"/>
    <row r="765" ht="13.8"/>
    <row r="766" ht="13.8"/>
    <row r="767" ht="13.8"/>
    <row r="768" ht="13.8"/>
    <row r="769" ht="13.8"/>
    <row r="770" ht="13.8"/>
    <row r="771" ht="13.8"/>
    <row r="772" ht="13.8"/>
    <row r="773" ht="13.8"/>
    <row r="774" ht="13.8"/>
    <row r="775" ht="13.8"/>
    <row r="776" ht="13.8"/>
    <row r="777" ht="13.8"/>
    <row r="778" ht="13.8"/>
    <row r="779" ht="13.8"/>
    <row r="780" ht="13.8"/>
    <row r="781" ht="13.8"/>
    <row r="782" ht="13.8"/>
    <row r="783" ht="13.8"/>
    <row r="784" ht="13.8"/>
    <row r="785" ht="13.8"/>
    <row r="786" ht="13.8"/>
    <row r="787" ht="13.8"/>
    <row r="788" ht="13.8"/>
    <row r="789" ht="13.8"/>
    <row r="790" ht="13.8"/>
    <row r="791" ht="13.8"/>
    <row r="792" ht="13.8"/>
    <row r="793" ht="13.8"/>
    <row r="794" ht="13.8"/>
    <row r="795" ht="13.8"/>
    <row r="796" ht="13.8"/>
    <row r="797" ht="13.8"/>
    <row r="798" ht="13.8"/>
    <row r="799" ht="13.8"/>
    <row r="800" ht="13.8"/>
    <row r="801" ht="13.8"/>
    <row r="802" ht="13.8"/>
    <row r="803" ht="13.8"/>
    <row r="804" ht="13.8"/>
    <row r="805" ht="13.8"/>
    <row r="806" ht="13.8"/>
    <row r="807" ht="13.8"/>
    <row r="808" ht="13.8"/>
    <row r="809" ht="13.8"/>
    <row r="810" ht="13.8"/>
    <row r="811" ht="13.8"/>
    <row r="812" ht="13.8"/>
    <row r="813" ht="13.8"/>
    <row r="814" ht="13.8"/>
    <row r="815" ht="13.8"/>
    <row r="816" ht="13.8"/>
    <row r="817" ht="13.8"/>
    <row r="818" ht="13.8"/>
    <row r="819" ht="13.8"/>
    <row r="820" ht="13.8"/>
    <row r="821" ht="13.8"/>
    <row r="822" ht="13.8"/>
    <row r="823" ht="13.8"/>
    <row r="824" ht="13.8"/>
    <row r="825" ht="13.8"/>
    <row r="826" ht="13.8"/>
    <row r="827" ht="13.8"/>
    <row r="828" ht="13.8"/>
    <row r="829" ht="13.8"/>
    <row r="830" ht="13.8"/>
    <row r="831" ht="13.8"/>
    <row r="832" ht="13.8"/>
    <row r="833" ht="13.8"/>
    <row r="834" ht="13.8"/>
    <row r="835" ht="13.8"/>
    <row r="836" ht="13.8"/>
    <row r="837" ht="13.8"/>
    <row r="838" ht="13.8"/>
    <row r="839" ht="13.8"/>
    <row r="840" ht="13.8"/>
    <row r="841" ht="13.8"/>
    <row r="842" ht="13.8"/>
    <row r="843" ht="13.8"/>
    <row r="844" ht="13.8"/>
    <row r="845" ht="13.8"/>
    <row r="846" ht="13.8"/>
    <row r="847" ht="13.8"/>
    <row r="848" ht="13.8"/>
    <row r="849" ht="13.8"/>
    <row r="850" ht="13.8"/>
    <row r="851" ht="13.8"/>
    <row r="852" ht="13.8"/>
    <row r="853" ht="13.8"/>
    <row r="854" ht="13.8"/>
    <row r="855" ht="13.8"/>
    <row r="856" ht="13.8"/>
    <row r="857" ht="13.8"/>
    <row r="858" ht="13.8"/>
    <row r="859" ht="13.8"/>
    <row r="860" ht="13.8"/>
    <row r="861" ht="13.8"/>
    <row r="862" ht="13.8"/>
    <row r="863" ht="13.8"/>
    <row r="864" ht="13.8"/>
    <row r="865" ht="13.8"/>
    <row r="866" ht="13.8"/>
    <row r="867" ht="13.8"/>
    <row r="868" ht="13.8"/>
    <row r="869" ht="13.8"/>
    <row r="870" ht="13.8"/>
    <row r="871" ht="13.8"/>
    <row r="872" ht="13.8"/>
    <row r="873" ht="13.8"/>
    <row r="874" ht="13.8"/>
    <row r="875" ht="13.8"/>
    <row r="876" ht="13.8"/>
    <row r="877" ht="13.8"/>
    <row r="878" ht="13.8"/>
    <row r="879" ht="13.8"/>
    <row r="880" ht="13.8"/>
    <row r="881" ht="13.8"/>
    <row r="882" ht="13.8"/>
    <row r="883" ht="13.8"/>
    <row r="884" ht="13.8"/>
    <row r="885" ht="13.8"/>
    <row r="886" ht="13.8"/>
    <row r="887" ht="13.8"/>
    <row r="888" ht="13.8"/>
    <row r="889" ht="13.8"/>
    <row r="890" ht="13.8"/>
    <row r="891" ht="13.8"/>
    <row r="892" ht="13.8"/>
    <row r="893" ht="13.8"/>
    <row r="894" ht="13.8"/>
    <row r="895" ht="13.8"/>
    <row r="896" ht="13.8"/>
    <row r="897" ht="13.8"/>
    <row r="898" ht="13.8"/>
    <row r="899" ht="13.8"/>
    <row r="900" ht="13.8"/>
    <row r="901" ht="13.8"/>
    <row r="902" ht="13.8"/>
    <row r="903" ht="13.8"/>
    <row r="904" ht="13.8"/>
    <row r="905" ht="13.8"/>
    <row r="906" ht="13.8"/>
    <row r="907" ht="13.8"/>
    <row r="908" ht="13.8"/>
    <row r="909" ht="13.8"/>
    <row r="910" ht="13.8"/>
    <row r="911" ht="13.8"/>
    <row r="912" ht="13.8"/>
    <row r="913" ht="13.8"/>
    <row r="914" ht="13.8"/>
    <row r="915" ht="13.8"/>
    <row r="916" ht="13.8"/>
    <row r="917" ht="13.8"/>
    <row r="918" ht="13.8"/>
    <row r="919" ht="13.8"/>
    <row r="920" ht="13.8"/>
    <row r="921" ht="13.8"/>
    <row r="922" ht="13.8"/>
    <row r="923" ht="13.8"/>
    <row r="924" ht="13.8"/>
    <row r="925" ht="13.8"/>
    <row r="926" ht="13.8"/>
    <row r="927" ht="13.8"/>
    <row r="928" ht="13.8"/>
    <row r="929" ht="13.8"/>
    <row r="930" ht="13.8"/>
    <row r="931" ht="13.8"/>
    <row r="932" ht="13.8"/>
    <row r="933" ht="13.8"/>
    <row r="934" ht="13.8"/>
    <row r="935" ht="13.8"/>
    <row r="936" ht="13.8"/>
    <row r="937" ht="13.8"/>
    <row r="938" ht="13.8"/>
    <row r="939" ht="13.8"/>
    <row r="940" ht="13.8"/>
    <row r="941" ht="13.8"/>
    <row r="942" ht="13.8"/>
    <row r="943" ht="13.8"/>
    <row r="944" ht="13.8"/>
    <row r="945" ht="13.8"/>
    <row r="946" ht="13.8"/>
    <row r="947" ht="13.8"/>
    <row r="948" ht="13.8"/>
    <row r="949" ht="13.8"/>
    <row r="950" ht="13.8"/>
    <row r="951" ht="13.8"/>
    <row r="952" ht="13.8"/>
    <row r="953" ht="13.8"/>
    <row r="954" ht="13.8"/>
    <row r="955" ht="13.8"/>
    <row r="956" ht="13.8"/>
    <row r="957" ht="13.8"/>
    <row r="958" ht="13.8"/>
    <row r="959" ht="13.8"/>
    <row r="960" ht="13.8"/>
    <row r="961" ht="13.8"/>
    <row r="962" ht="13.8"/>
    <row r="963" ht="13.8"/>
    <row r="964" ht="13.8"/>
    <row r="965" ht="13.8"/>
    <row r="966" ht="13.8"/>
    <row r="967" ht="13.8"/>
    <row r="968" ht="13.8"/>
    <row r="969" ht="13.8"/>
    <row r="970" ht="13.8"/>
    <row r="971" ht="13.8"/>
    <row r="972" ht="13.8"/>
    <row r="973" ht="13.8"/>
    <row r="974" ht="13.8"/>
    <row r="975" ht="13.8"/>
    <row r="976" ht="13.8"/>
    <row r="977" ht="13.8"/>
    <row r="978" ht="13.8"/>
    <row r="979" ht="13.8"/>
    <row r="980" ht="13.8"/>
    <row r="981" ht="13.8"/>
    <row r="982" ht="13.8"/>
    <row r="983" ht="13.8"/>
    <row r="984" ht="13.8"/>
    <row r="985" ht="13.8"/>
    <row r="986" ht="13.8"/>
    <row r="987" ht="13.8"/>
    <row r="988" ht="13.8"/>
    <row r="989" ht="13.8"/>
    <row r="990" ht="13.8"/>
    <row r="991" ht="13.8"/>
    <row r="992" ht="13.8"/>
    <row r="993" ht="13.8"/>
    <row r="994" ht="13.8"/>
    <row r="995" ht="13.8"/>
    <row r="996" ht="13.8"/>
    <row r="997" ht="13.8"/>
    <row r="998" ht="13.8"/>
    <row r="999" ht="13.8"/>
    <row r="1000" ht="13.8"/>
    <row r="1001" ht="13.8"/>
  </sheetData>
  <mergeCells count="1">
    <mergeCell ref="F3:F12"/>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sheetPr>
    <outlinePr summaryBelow="0" summaryRight="0"/>
  </sheetPr>
  <dimension ref="B1:G15"/>
  <sheetViews>
    <sheetView workbookViewId="0"/>
  </sheetViews>
  <sheetFormatPr defaultColWidth="14.44140625" defaultRowHeight="15.75" customHeight="1"/>
  <cols>
    <col min="1" max="1" width="3" customWidth="1"/>
    <col min="2" max="3" width="21.5546875" customWidth="1"/>
    <col min="4" max="5" width="10.88671875" customWidth="1"/>
    <col min="6" max="7" width="21.5546875" customWidth="1"/>
  </cols>
  <sheetData>
    <row r="1" spans="2:7" ht="15.75" customHeight="1">
      <c r="B1" s="2" t="s">
        <v>373</v>
      </c>
      <c r="F1" s="151">
        <f>(COUNTA(B4:G15)-4)/9</f>
        <v>0</v>
      </c>
      <c r="G1" s="16" t="str">
        <f ca="1">IFERROR(__xludf.DUMMYFUNCTION("SPARKLINE(F1,{""charttype"",""bar"";""max"",1;""color1"",if(F1&gt;0.8,""green"",if(F1&gt;0.2,""gold"",""red""))})"),"")</f>
        <v/>
      </c>
    </row>
    <row r="3" spans="2:7" ht="15.75" customHeight="1">
      <c r="B3" s="152" t="s">
        <v>374</v>
      </c>
      <c r="C3" s="152" t="s">
        <v>299</v>
      </c>
      <c r="D3" s="232" t="s">
        <v>375</v>
      </c>
      <c r="E3" s="203"/>
      <c r="F3" s="152" t="s">
        <v>376</v>
      </c>
      <c r="G3" s="152" t="s">
        <v>377</v>
      </c>
    </row>
    <row r="4" spans="2:7" ht="15.75" customHeight="1">
      <c r="B4" s="234"/>
      <c r="C4" s="234"/>
      <c r="D4" s="233"/>
      <c r="E4" s="205"/>
      <c r="F4" s="234"/>
      <c r="G4" s="234"/>
    </row>
    <row r="5" spans="2:7" ht="15.75" customHeight="1">
      <c r="B5" s="229"/>
      <c r="C5" s="229"/>
      <c r="D5" s="204"/>
      <c r="E5" s="205"/>
      <c r="F5" s="229"/>
      <c r="G5" s="229"/>
    </row>
    <row r="6" spans="2:7" ht="15.75" customHeight="1">
      <c r="B6" s="229"/>
      <c r="C6" s="224"/>
      <c r="D6" s="204"/>
      <c r="E6" s="205"/>
      <c r="F6" s="224"/>
      <c r="G6" s="229"/>
    </row>
    <row r="7" spans="2:7" ht="15.75" customHeight="1">
      <c r="B7" s="229"/>
      <c r="C7" s="153" t="s">
        <v>378</v>
      </c>
      <c r="D7" s="204"/>
      <c r="E7" s="205"/>
      <c r="F7" s="153" t="s">
        <v>379</v>
      </c>
      <c r="G7" s="229"/>
    </row>
    <row r="8" spans="2:7" ht="15.75" customHeight="1">
      <c r="B8" s="229"/>
      <c r="C8" s="234"/>
      <c r="D8" s="204"/>
      <c r="E8" s="205"/>
      <c r="F8" s="234"/>
      <c r="G8" s="229"/>
    </row>
    <row r="9" spans="2:7" ht="15.75" customHeight="1">
      <c r="B9" s="229"/>
      <c r="C9" s="229"/>
      <c r="D9" s="204"/>
      <c r="E9" s="205"/>
      <c r="F9" s="229"/>
      <c r="G9" s="229"/>
    </row>
    <row r="10" spans="2:7" ht="15.75" customHeight="1">
      <c r="B10" s="229"/>
      <c r="C10" s="229"/>
      <c r="D10" s="204"/>
      <c r="E10" s="205"/>
      <c r="F10" s="229"/>
      <c r="G10" s="229"/>
    </row>
    <row r="11" spans="2:7" ht="15.75" customHeight="1">
      <c r="B11" s="224"/>
      <c r="C11" s="224"/>
      <c r="D11" s="206"/>
      <c r="E11" s="208"/>
      <c r="F11" s="224"/>
      <c r="G11" s="224"/>
    </row>
    <row r="12" spans="2:7" ht="15.75" customHeight="1">
      <c r="B12" s="232" t="s">
        <v>380</v>
      </c>
      <c r="C12" s="202"/>
      <c r="D12" s="203"/>
      <c r="E12" s="232" t="s">
        <v>381</v>
      </c>
      <c r="F12" s="202"/>
      <c r="G12" s="203"/>
    </row>
    <row r="13" spans="2:7" ht="15.75" customHeight="1">
      <c r="B13" s="233"/>
      <c r="C13" s="186"/>
      <c r="D13" s="205"/>
      <c r="E13" s="233"/>
      <c r="F13" s="186"/>
      <c r="G13" s="205"/>
    </row>
    <row r="14" spans="2:7" ht="15.75" customHeight="1">
      <c r="B14" s="204"/>
      <c r="C14" s="186"/>
      <c r="D14" s="205"/>
      <c r="E14" s="204"/>
      <c r="F14" s="186"/>
      <c r="G14" s="205"/>
    </row>
    <row r="15" spans="2:7" ht="15.75" customHeight="1">
      <c r="B15" s="206"/>
      <c r="C15" s="207"/>
      <c r="D15" s="208"/>
      <c r="E15" s="206"/>
      <c r="F15" s="207"/>
      <c r="G15" s="208"/>
    </row>
  </sheetData>
  <mergeCells count="12">
    <mergeCell ref="D3:E3"/>
    <mergeCell ref="B4:B11"/>
    <mergeCell ref="C4:C6"/>
    <mergeCell ref="D4:E11"/>
    <mergeCell ref="F4:F6"/>
    <mergeCell ref="F8:F11"/>
    <mergeCell ref="C8:C11"/>
    <mergeCell ref="B12:D12"/>
    <mergeCell ref="B13:D15"/>
    <mergeCell ref="E12:G12"/>
    <mergeCell ref="E13:G15"/>
    <mergeCell ref="G4:G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outlinePr summaryBelow="0" summaryRight="0"/>
  </sheetPr>
  <dimension ref="A1:A8"/>
  <sheetViews>
    <sheetView workbookViewId="0"/>
  </sheetViews>
  <sheetFormatPr defaultColWidth="14.44140625" defaultRowHeight="15.75" customHeight="1"/>
  <sheetData>
    <row r="1" spans="1:1" ht="15.75" customHeight="1">
      <c r="A1" s="9" t="s">
        <v>382</v>
      </c>
    </row>
    <row r="2" spans="1:1" ht="15.75" customHeight="1">
      <c r="A2" s="1" t="s">
        <v>383</v>
      </c>
    </row>
    <row r="3" spans="1:1" ht="15.75" customHeight="1">
      <c r="A3" s="1" t="s">
        <v>384</v>
      </c>
    </row>
    <row r="4" spans="1:1" ht="15.75" customHeight="1">
      <c r="A4" s="1" t="s">
        <v>385</v>
      </c>
    </row>
    <row r="6" spans="1:1" ht="15.75" customHeight="1">
      <c r="A6" s="1" t="s">
        <v>386</v>
      </c>
    </row>
    <row r="7" spans="1:1" ht="15.75" customHeight="1">
      <c r="A7" s="1" t="s">
        <v>387</v>
      </c>
    </row>
    <row r="8" spans="1:1" ht="15.75" customHeight="1">
      <c r="A8" s="1" t="s">
        <v>388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00FF00"/>
    <outlinePr summaryBelow="0" summaryRight="0"/>
  </sheetPr>
  <dimension ref="A1:G8"/>
  <sheetViews>
    <sheetView workbookViewId="0">
      <selection activeCell="G16" sqref="G16"/>
    </sheetView>
  </sheetViews>
  <sheetFormatPr defaultColWidth="14.44140625" defaultRowHeight="15.75" customHeight="1"/>
  <cols>
    <col min="1" max="1" width="3" customWidth="1"/>
    <col min="2" max="2" width="28.6640625" customWidth="1"/>
    <col min="3" max="7" width="25.88671875" customWidth="1"/>
    <col min="8" max="9" width="21.5546875" customWidth="1"/>
  </cols>
  <sheetData>
    <row r="1" spans="1:7" ht="15.75" customHeight="1">
      <c r="A1" s="1"/>
      <c r="B1" s="192" t="s">
        <v>29</v>
      </c>
      <c r="C1" s="193"/>
      <c r="D1" s="184"/>
      <c r="E1" s="15">
        <f>COUNTA(B5,B7,D5,D7)/COUNTA(B4,B6,D4,D6)</f>
        <v>1</v>
      </c>
      <c r="F1" s="16" t="str">
        <f ca="1">IFERROR(__xludf.DUMMYFUNCTION("SPARKLINE(E1,{""charttype"",""bar"";""max"",1;""color1"",if(E1&gt;0.8,""green"",if(E1&gt;0.2,""gold"",""red""))})"),"")</f>
        <v/>
      </c>
    </row>
    <row r="3" spans="1:7" ht="15.75" customHeight="1">
      <c r="B3" s="194" t="s">
        <v>30</v>
      </c>
      <c r="C3" s="186"/>
      <c r="D3" s="194" t="s">
        <v>31</v>
      </c>
      <c r="E3" s="186"/>
    </row>
    <row r="4" spans="1:7" ht="14.4">
      <c r="B4" s="187" t="s">
        <v>32</v>
      </c>
      <c r="C4" s="184"/>
      <c r="D4" s="188" t="s">
        <v>33</v>
      </c>
      <c r="E4" s="184"/>
      <c r="F4" s="17"/>
    </row>
    <row r="5" spans="1:7" ht="85.5" customHeight="1">
      <c r="A5" s="1" t="s">
        <v>34</v>
      </c>
      <c r="B5" s="189" t="s">
        <v>430</v>
      </c>
      <c r="C5" s="184"/>
      <c r="D5" s="190" t="s">
        <v>429</v>
      </c>
      <c r="E5" s="184"/>
      <c r="F5" s="18"/>
      <c r="G5" s="18"/>
    </row>
    <row r="6" spans="1:7" ht="15.75" customHeight="1">
      <c r="B6" s="187" t="s">
        <v>35</v>
      </c>
      <c r="C6" s="184"/>
      <c r="D6" s="188" t="s">
        <v>36</v>
      </c>
      <c r="E6" s="184"/>
    </row>
    <row r="7" spans="1:7" ht="66" customHeight="1">
      <c r="A7" s="1" t="s">
        <v>34</v>
      </c>
      <c r="B7" s="189" t="s">
        <v>427</v>
      </c>
      <c r="C7" s="184"/>
      <c r="D7" s="190" t="s">
        <v>428</v>
      </c>
      <c r="E7" s="184"/>
    </row>
    <row r="8" spans="1:7" ht="15.75" customHeight="1">
      <c r="B8" s="191" t="s">
        <v>37</v>
      </c>
      <c r="C8" s="186"/>
      <c r="D8" s="191" t="s">
        <v>38</v>
      </c>
      <c r="E8" s="186"/>
    </row>
  </sheetData>
  <mergeCells count="13">
    <mergeCell ref="B5:C5"/>
    <mergeCell ref="D5:E5"/>
    <mergeCell ref="B1:D1"/>
    <mergeCell ref="B3:C3"/>
    <mergeCell ref="D3:E3"/>
    <mergeCell ref="B4:C4"/>
    <mergeCell ref="D4:E4"/>
    <mergeCell ref="B6:C6"/>
    <mergeCell ref="D6:E6"/>
    <mergeCell ref="B7:C7"/>
    <mergeCell ref="D7:E7"/>
    <mergeCell ref="B8:C8"/>
    <mergeCell ref="D8:E8"/>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00FF00"/>
    <outlinePr summaryBelow="0" summaryRight="0"/>
  </sheetPr>
  <dimension ref="A1:T1000"/>
  <sheetViews>
    <sheetView workbookViewId="0">
      <selection activeCell="E3" sqref="E3:H20"/>
    </sheetView>
  </sheetViews>
  <sheetFormatPr defaultColWidth="14.44140625" defaultRowHeight="15.75" customHeight="1"/>
  <cols>
    <col min="1" max="6" width="14.44140625" customWidth="1"/>
  </cols>
  <sheetData>
    <row r="1" spans="1:20" ht="13.8">
      <c r="A1" s="195" t="s">
        <v>39</v>
      </c>
      <c r="B1" s="196"/>
      <c r="C1" s="196"/>
      <c r="D1" s="197"/>
      <c r="E1" s="195" t="s">
        <v>40</v>
      </c>
      <c r="F1" s="196"/>
      <c r="G1" s="196"/>
      <c r="H1" s="197"/>
      <c r="I1" s="195" t="s">
        <v>41</v>
      </c>
      <c r="J1" s="196"/>
      <c r="K1" s="196"/>
      <c r="L1" s="197"/>
      <c r="M1" s="195" t="s">
        <v>42</v>
      </c>
      <c r="N1" s="196"/>
      <c r="O1" s="196"/>
      <c r="P1" s="197"/>
      <c r="Q1" s="195" t="s">
        <v>43</v>
      </c>
      <c r="R1" s="196"/>
      <c r="S1" s="196"/>
      <c r="T1" s="197"/>
    </row>
    <row r="2" spans="1:20" ht="25.5" customHeight="1">
      <c r="A2" s="198"/>
      <c r="B2" s="199"/>
      <c r="C2" s="199"/>
      <c r="D2" s="200"/>
      <c r="E2" s="198"/>
      <c r="F2" s="199"/>
      <c r="G2" s="199"/>
      <c r="H2" s="200"/>
      <c r="I2" s="198"/>
      <c r="J2" s="199"/>
      <c r="K2" s="199"/>
      <c r="L2" s="200"/>
      <c r="M2" s="198"/>
      <c r="N2" s="199"/>
      <c r="O2" s="199"/>
      <c r="P2" s="200"/>
      <c r="Q2" s="198"/>
      <c r="R2" s="199"/>
      <c r="S2" s="199"/>
      <c r="T2" s="200"/>
    </row>
    <row r="3" spans="1:20" ht="13.8">
      <c r="A3" s="201" t="s">
        <v>405</v>
      </c>
      <c r="B3" s="202"/>
      <c r="C3" s="202"/>
      <c r="D3" s="203"/>
      <c r="E3" s="210" t="s">
        <v>404</v>
      </c>
      <c r="F3" s="196"/>
      <c r="G3" s="196"/>
      <c r="H3" s="197"/>
      <c r="I3" s="201" t="s">
        <v>399</v>
      </c>
      <c r="J3" s="202"/>
      <c r="K3" s="202"/>
      <c r="L3" s="203"/>
      <c r="M3" s="210" t="s">
        <v>401</v>
      </c>
      <c r="N3" s="196"/>
      <c r="O3" s="196"/>
      <c r="P3" s="197"/>
      <c r="Q3" s="209" t="s">
        <v>398</v>
      </c>
      <c r="R3" s="202"/>
      <c r="S3" s="202"/>
      <c r="T3" s="203"/>
    </row>
    <row r="4" spans="1:20" ht="13.8">
      <c r="A4" s="204"/>
      <c r="B4" s="186"/>
      <c r="C4" s="186"/>
      <c r="D4" s="205"/>
      <c r="E4" s="211"/>
      <c r="F4" s="186"/>
      <c r="G4" s="186"/>
      <c r="H4" s="212"/>
      <c r="I4" s="204"/>
      <c r="J4" s="186"/>
      <c r="K4" s="186"/>
      <c r="L4" s="205"/>
      <c r="M4" s="211"/>
      <c r="N4" s="186"/>
      <c r="O4" s="186"/>
      <c r="P4" s="212"/>
      <c r="Q4" s="204"/>
      <c r="R4" s="186"/>
      <c r="S4" s="186"/>
      <c r="T4" s="205"/>
    </row>
    <row r="5" spans="1:20" ht="13.8">
      <c r="A5" s="204"/>
      <c r="B5" s="186"/>
      <c r="C5" s="186"/>
      <c r="D5" s="205"/>
      <c r="E5" s="211"/>
      <c r="F5" s="186"/>
      <c r="G5" s="186"/>
      <c r="H5" s="212"/>
      <c r="I5" s="204"/>
      <c r="J5" s="186"/>
      <c r="K5" s="186"/>
      <c r="L5" s="205"/>
      <c r="M5" s="211"/>
      <c r="N5" s="186"/>
      <c r="O5" s="186"/>
      <c r="P5" s="212"/>
      <c r="Q5" s="204"/>
      <c r="R5" s="186"/>
      <c r="S5" s="186"/>
      <c r="T5" s="205"/>
    </row>
    <row r="6" spans="1:20" ht="13.8">
      <c r="A6" s="204"/>
      <c r="B6" s="186"/>
      <c r="C6" s="186"/>
      <c r="D6" s="205"/>
      <c r="E6" s="211"/>
      <c r="F6" s="186"/>
      <c r="G6" s="186"/>
      <c r="H6" s="212"/>
      <c r="I6" s="204"/>
      <c r="J6" s="186"/>
      <c r="K6" s="186"/>
      <c r="L6" s="205"/>
      <c r="M6" s="211"/>
      <c r="N6" s="186"/>
      <c r="O6" s="186"/>
      <c r="P6" s="212"/>
      <c r="Q6" s="204"/>
      <c r="R6" s="186"/>
      <c r="S6" s="186"/>
      <c r="T6" s="205"/>
    </row>
    <row r="7" spans="1:20" ht="13.8">
      <c r="A7" s="204"/>
      <c r="B7" s="186"/>
      <c r="C7" s="186"/>
      <c r="D7" s="205"/>
      <c r="E7" s="211"/>
      <c r="F7" s="186"/>
      <c r="G7" s="186"/>
      <c r="H7" s="212"/>
      <c r="I7" s="204"/>
      <c r="J7" s="186"/>
      <c r="K7" s="186"/>
      <c r="L7" s="205"/>
      <c r="M7" s="211"/>
      <c r="N7" s="186"/>
      <c r="O7" s="186"/>
      <c r="P7" s="212"/>
      <c r="Q7" s="204"/>
      <c r="R7" s="186"/>
      <c r="S7" s="186"/>
      <c r="T7" s="205"/>
    </row>
    <row r="8" spans="1:20" ht="13.8">
      <c r="A8" s="204"/>
      <c r="B8" s="186"/>
      <c r="C8" s="186"/>
      <c r="D8" s="205"/>
      <c r="E8" s="211"/>
      <c r="F8" s="186"/>
      <c r="G8" s="186"/>
      <c r="H8" s="212"/>
      <c r="I8" s="204"/>
      <c r="J8" s="186"/>
      <c r="K8" s="186"/>
      <c r="L8" s="205"/>
      <c r="M8" s="211"/>
      <c r="N8" s="186"/>
      <c r="O8" s="186"/>
      <c r="P8" s="212"/>
      <c r="Q8" s="204"/>
      <c r="R8" s="186"/>
      <c r="S8" s="186"/>
      <c r="T8" s="205"/>
    </row>
    <row r="9" spans="1:20" ht="13.8">
      <c r="A9" s="204"/>
      <c r="B9" s="186"/>
      <c r="C9" s="186"/>
      <c r="D9" s="205"/>
      <c r="E9" s="211"/>
      <c r="F9" s="186"/>
      <c r="G9" s="186"/>
      <c r="H9" s="212"/>
      <c r="I9" s="204"/>
      <c r="J9" s="186"/>
      <c r="K9" s="186"/>
      <c r="L9" s="205"/>
      <c r="M9" s="211"/>
      <c r="N9" s="186"/>
      <c r="O9" s="186"/>
      <c r="P9" s="212"/>
      <c r="Q9" s="204"/>
      <c r="R9" s="186"/>
      <c r="S9" s="186"/>
      <c r="T9" s="205"/>
    </row>
    <row r="10" spans="1:20" ht="13.8">
      <c r="A10" s="204"/>
      <c r="B10" s="186"/>
      <c r="C10" s="186"/>
      <c r="D10" s="205"/>
      <c r="E10" s="211"/>
      <c r="F10" s="186"/>
      <c r="G10" s="186"/>
      <c r="H10" s="212"/>
      <c r="I10" s="204"/>
      <c r="J10" s="186"/>
      <c r="K10" s="186"/>
      <c r="L10" s="205"/>
      <c r="M10" s="211"/>
      <c r="N10" s="186"/>
      <c r="O10" s="186"/>
      <c r="P10" s="212"/>
      <c r="Q10" s="204"/>
      <c r="R10" s="186"/>
      <c r="S10" s="186"/>
      <c r="T10" s="205"/>
    </row>
    <row r="11" spans="1:20" ht="13.8">
      <c r="A11" s="204"/>
      <c r="B11" s="186"/>
      <c r="C11" s="186"/>
      <c r="D11" s="205"/>
      <c r="E11" s="211"/>
      <c r="F11" s="186"/>
      <c r="G11" s="186"/>
      <c r="H11" s="212"/>
      <c r="I11" s="204"/>
      <c r="J11" s="186"/>
      <c r="K11" s="186"/>
      <c r="L11" s="205"/>
      <c r="M11" s="211"/>
      <c r="N11" s="186"/>
      <c r="O11" s="186"/>
      <c r="P11" s="212"/>
      <c r="Q11" s="204"/>
      <c r="R11" s="186"/>
      <c r="S11" s="186"/>
      <c r="T11" s="205"/>
    </row>
    <row r="12" spans="1:20" ht="13.8">
      <c r="A12" s="204"/>
      <c r="B12" s="186"/>
      <c r="C12" s="186"/>
      <c r="D12" s="205"/>
      <c r="E12" s="211"/>
      <c r="F12" s="186"/>
      <c r="G12" s="186"/>
      <c r="H12" s="212"/>
      <c r="I12" s="204"/>
      <c r="J12" s="186"/>
      <c r="K12" s="186"/>
      <c r="L12" s="205"/>
      <c r="M12" s="211"/>
      <c r="N12" s="186"/>
      <c r="O12" s="186"/>
      <c r="P12" s="212"/>
      <c r="Q12" s="204"/>
      <c r="R12" s="186"/>
      <c r="S12" s="186"/>
      <c r="T12" s="205"/>
    </row>
    <row r="13" spans="1:20" ht="13.8">
      <c r="A13" s="204"/>
      <c r="B13" s="186"/>
      <c r="C13" s="186"/>
      <c r="D13" s="205"/>
      <c r="E13" s="211"/>
      <c r="F13" s="186"/>
      <c r="G13" s="186"/>
      <c r="H13" s="212"/>
      <c r="I13" s="204"/>
      <c r="J13" s="186"/>
      <c r="K13" s="186"/>
      <c r="L13" s="205"/>
      <c r="M13" s="211"/>
      <c r="N13" s="186"/>
      <c r="O13" s="186"/>
      <c r="P13" s="212"/>
      <c r="Q13" s="204"/>
      <c r="R13" s="186"/>
      <c r="S13" s="186"/>
      <c r="T13" s="205"/>
    </row>
    <row r="14" spans="1:20" ht="13.8">
      <c r="A14" s="204"/>
      <c r="B14" s="186"/>
      <c r="C14" s="186"/>
      <c r="D14" s="205"/>
      <c r="E14" s="211"/>
      <c r="F14" s="186"/>
      <c r="G14" s="186"/>
      <c r="H14" s="212"/>
      <c r="I14" s="204"/>
      <c r="J14" s="186"/>
      <c r="K14" s="186"/>
      <c r="L14" s="205"/>
      <c r="M14" s="211"/>
      <c r="N14" s="186"/>
      <c r="O14" s="186"/>
      <c r="P14" s="212"/>
      <c r="Q14" s="204"/>
      <c r="R14" s="186"/>
      <c r="S14" s="186"/>
      <c r="T14" s="205"/>
    </row>
    <row r="15" spans="1:20" ht="13.8">
      <c r="A15" s="204"/>
      <c r="B15" s="186"/>
      <c r="C15" s="186"/>
      <c r="D15" s="205"/>
      <c r="E15" s="211"/>
      <c r="F15" s="186"/>
      <c r="G15" s="186"/>
      <c r="H15" s="212"/>
      <c r="I15" s="204"/>
      <c r="J15" s="186"/>
      <c r="K15" s="186"/>
      <c r="L15" s="205"/>
      <c r="M15" s="211"/>
      <c r="N15" s="186"/>
      <c r="O15" s="186"/>
      <c r="P15" s="212"/>
      <c r="Q15" s="204"/>
      <c r="R15" s="186"/>
      <c r="S15" s="186"/>
      <c r="T15" s="205"/>
    </row>
    <row r="16" spans="1:20" ht="13.8">
      <c r="A16" s="204"/>
      <c r="B16" s="186"/>
      <c r="C16" s="186"/>
      <c r="D16" s="205"/>
      <c r="E16" s="211"/>
      <c r="F16" s="186"/>
      <c r="G16" s="186"/>
      <c r="H16" s="212"/>
      <c r="I16" s="204"/>
      <c r="J16" s="186"/>
      <c r="K16" s="186"/>
      <c r="L16" s="205"/>
      <c r="M16" s="211"/>
      <c r="N16" s="186"/>
      <c r="O16" s="186"/>
      <c r="P16" s="212"/>
      <c r="Q16" s="204"/>
      <c r="R16" s="186"/>
      <c r="S16" s="186"/>
      <c r="T16" s="205"/>
    </row>
    <row r="17" spans="1:20" ht="13.8">
      <c r="A17" s="204"/>
      <c r="B17" s="186"/>
      <c r="C17" s="186"/>
      <c r="D17" s="205"/>
      <c r="E17" s="211"/>
      <c r="F17" s="186"/>
      <c r="G17" s="186"/>
      <c r="H17" s="212"/>
      <c r="I17" s="204"/>
      <c r="J17" s="186"/>
      <c r="K17" s="186"/>
      <c r="L17" s="205"/>
      <c r="M17" s="211"/>
      <c r="N17" s="186"/>
      <c r="O17" s="186"/>
      <c r="P17" s="212"/>
      <c r="Q17" s="204"/>
      <c r="R17" s="186"/>
      <c r="S17" s="186"/>
      <c r="T17" s="205"/>
    </row>
    <row r="18" spans="1:20" ht="13.8">
      <c r="A18" s="204"/>
      <c r="B18" s="186"/>
      <c r="C18" s="186"/>
      <c r="D18" s="205"/>
      <c r="E18" s="211"/>
      <c r="F18" s="186"/>
      <c r="G18" s="186"/>
      <c r="H18" s="212"/>
      <c r="I18" s="204"/>
      <c r="J18" s="186"/>
      <c r="K18" s="186"/>
      <c r="L18" s="205"/>
      <c r="M18" s="211"/>
      <c r="N18" s="186"/>
      <c r="O18" s="186"/>
      <c r="P18" s="212"/>
      <c r="Q18" s="204"/>
      <c r="R18" s="186"/>
      <c r="S18" s="186"/>
      <c r="T18" s="205"/>
    </row>
    <row r="19" spans="1:20" ht="13.8">
      <c r="A19" s="204"/>
      <c r="B19" s="186"/>
      <c r="C19" s="186"/>
      <c r="D19" s="205"/>
      <c r="E19" s="211"/>
      <c r="F19" s="186"/>
      <c r="G19" s="186"/>
      <c r="H19" s="212"/>
      <c r="I19" s="204"/>
      <c r="J19" s="186"/>
      <c r="K19" s="186"/>
      <c r="L19" s="205"/>
      <c r="M19" s="211"/>
      <c r="N19" s="186"/>
      <c r="O19" s="186"/>
      <c r="P19" s="212"/>
      <c r="Q19" s="204"/>
      <c r="R19" s="186"/>
      <c r="S19" s="186"/>
      <c r="T19" s="205"/>
    </row>
    <row r="20" spans="1:20" ht="13.8">
      <c r="A20" s="204"/>
      <c r="B20" s="186"/>
      <c r="C20" s="186"/>
      <c r="D20" s="205"/>
      <c r="E20" s="198"/>
      <c r="F20" s="199"/>
      <c r="G20" s="199"/>
      <c r="H20" s="200"/>
      <c r="I20" s="204"/>
      <c r="J20" s="186"/>
      <c r="K20" s="186"/>
      <c r="L20" s="205"/>
      <c r="M20" s="198"/>
      <c r="N20" s="199"/>
      <c r="O20" s="199"/>
      <c r="P20" s="200"/>
      <c r="Q20" s="204"/>
      <c r="R20" s="186"/>
      <c r="S20" s="186"/>
      <c r="T20" s="205"/>
    </row>
    <row r="21" spans="1:20" ht="13.8">
      <c r="A21" s="204"/>
      <c r="B21" s="186"/>
      <c r="C21" s="186"/>
      <c r="D21" s="205"/>
      <c r="E21" s="195" t="s">
        <v>44</v>
      </c>
      <c r="F21" s="196"/>
      <c r="G21" s="196"/>
      <c r="H21" s="197"/>
      <c r="I21" s="204"/>
      <c r="J21" s="186"/>
      <c r="K21" s="186"/>
      <c r="L21" s="205"/>
      <c r="M21" s="195" t="s">
        <v>45</v>
      </c>
      <c r="N21" s="196"/>
      <c r="O21" s="196"/>
      <c r="P21" s="197"/>
      <c r="Q21" s="204"/>
      <c r="R21" s="186"/>
      <c r="S21" s="186"/>
      <c r="T21" s="205"/>
    </row>
    <row r="22" spans="1:20" ht="13.8">
      <c r="A22" s="204"/>
      <c r="B22" s="186"/>
      <c r="C22" s="186"/>
      <c r="D22" s="205"/>
      <c r="E22" s="198"/>
      <c r="F22" s="199"/>
      <c r="G22" s="199"/>
      <c r="H22" s="200"/>
      <c r="I22" s="204"/>
      <c r="J22" s="186"/>
      <c r="K22" s="186"/>
      <c r="L22" s="205"/>
      <c r="M22" s="198"/>
      <c r="N22" s="199"/>
      <c r="O22" s="199"/>
      <c r="P22" s="200"/>
      <c r="Q22" s="204"/>
      <c r="R22" s="186"/>
      <c r="S22" s="186"/>
      <c r="T22" s="205"/>
    </row>
    <row r="23" spans="1:20" ht="13.8">
      <c r="A23" s="204"/>
      <c r="B23" s="186"/>
      <c r="C23" s="186"/>
      <c r="D23" s="205"/>
      <c r="E23" s="201" t="s">
        <v>403</v>
      </c>
      <c r="F23" s="202"/>
      <c r="G23" s="202"/>
      <c r="H23" s="203"/>
      <c r="I23" s="204"/>
      <c r="J23" s="186"/>
      <c r="K23" s="186"/>
      <c r="L23" s="205"/>
      <c r="M23" s="201" t="s">
        <v>400</v>
      </c>
      <c r="N23" s="202"/>
      <c r="O23" s="202"/>
      <c r="P23" s="203"/>
      <c r="Q23" s="204"/>
      <c r="R23" s="186"/>
      <c r="S23" s="186"/>
      <c r="T23" s="205"/>
    </row>
    <row r="24" spans="1:20" ht="13.8">
      <c r="A24" s="204"/>
      <c r="B24" s="186"/>
      <c r="C24" s="186"/>
      <c r="D24" s="205"/>
      <c r="E24" s="204"/>
      <c r="F24" s="186"/>
      <c r="G24" s="186"/>
      <c r="H24" s="205"/>
      <c r="I24" s="204"/>
      <c r="J24" s="186"/>
      <c r="K24" s="186"/>
      <c r="L24" s="205"/>
      <c r="M24" s="204"/>
      <c r="N24" s="186"/>
      <c r="O24" s="186"/>
      <c r="P24" s="205"/>
      <c r="Q24" s="204"/>
      <c r="R24" s="186"/>
      <c r="S24" s="186"/>
      <c r="T24" s="205"/>
    </row>
    <row r="25" spans="1:20" ht="13.8">
      <c r="A25" s="204"/>
      <c r="B25" s="186"/>
      <c r="C25" s="186"/>
      <c r="D25" s="205"/>
      <c r="E25" s="204"/>
      <c r="F25" s="186"/>
      <c r="G25" s="186"/>
      <c r="H25" s="205"/>
      <c r="I25" s="204"/>
      <c r="J25" s="186"/>
      <c r="K25" s="186"/>
      <c r="L25" s="205"/>
      <c r="M25" s="204"/>
      <c r="N25" s="186"/>
      <c r="O25" s="186"/>
      <c r="P25" s="205"/>
      <c r="Q25" s="204"/>
      <c r="R25" s="186"/>
      <c r="S25" s="186"/>
      <c r="T25" s="205"/>
    </row>
    <row r="26" spans="1:20" ht="13.8">
      <c r="A26" s="204"/>
      <c r="B26" s="186"/>
      <c r="C26" s="186"/>
      <c r="D26" s="205"/>
      <c r="E26" s="204"/>
      <c r="F26" s="186"/>
      <c r="G26" s="186"/>
      <c r="H26" s="205"/>
      <c r="I26" s="204"/>
      <c r="J26" s="186"/>
      <c r="K26" s="186"/>
      <c r="L26" s="205"/>
      <c r="M26" s="204"/>
      <c r="N26" s="186"/>
      <c r="O26" s="186"/>
      <c r="P26" s="205"/>
      <c r="Q26" s="204"/>
      <c r="R26" s="186"/>
      <c r="S26" s="186"/>
      <c r="T26" s="205"/>
    </row>
    <row r="27" spans="1:20" ht="13.8">
      <c r="A27" s="204"/>
      <c r="B27" s="186"/>
      <c r="C27" s="186"/>
      <c r="D27" s="205"/>
      <c r="E27" s="204"/>
      <c r="F27" s="186"/>
      <c r="G27" s="186"/>
      <c r="H27" s="205"/>
      <c r="I27" s="204"/>
      <c r="J27" s="186"/>
      <c r="K27" s="186"/>
      <c r="L27" s="205"/>
      <c r="M27" s="204"/>
      <c r="N27" s="186"/>
      <c r="O27" s="186"/>
      <c r="P27" s="205"/>
      <c r="Q27" s="204"/>
      <c r="R27" s="186"/>
      <c r="S27" s="186"/>
      <c r="T27" s="205"/>
    </row>
    <row r="28" spans="1:20" ht="13.8">
      <c r="A28" s="204"/>
      <c r="B28" s="186"/>
      <c r="C28" s="186"/>
      <c r="D28" s="205"/>
      <c r="E28" s="204"/>
      <c r="F28" s="186"/>
      <c r="G28" s="186"/>
      <c r="H28" s="205"/>
      <c r="I28" s="204"/>
      <c r="J28" s="186"/>
      <c r="K28" s="186"/>
      <c r="L28" s="205"/>
      <c r="M28" s="204"/>
      <c r="N28" s="186"/>
      <c r="O28" s="186"/>
      <c r="P28" s="205"/>
      <c r="Q28" s="204"/>
      <c r="R28" s="186"/>
      <c r="S28" s="186"/>
      <c r="T28" s="205"/>
    </row>
    <row r="29" spans="1:20" ht="13.8">
      <c r="A29" s="204"/>
      <c r="B29" s="186"/>
      <c r="C29" s="186"/>
      <c r="D29" s="205"/>
      <c r="E29" s="204"/>
      <c r="F29" s="186"/>
      <c r="G29" s="186"/>
      <c r="H29" s="205"/>
      <c r="I29" s="204"/>
      <c r="J29" s="186"/>
      <c r="K29" s="186"/>
      <c r="L29" s="205"/>
      <c r="M29" s="204"/>
      <c r="N29" s="186"/>
      <c r="O29" s="186"/>
      <c r="P29" s="205"/>
      <c r="Q29" s="204"/>
      <c r="R29" s="186"/>
      <c r="S29" s="186"/>
      <c r="T29" s="205"/>
    </row>
    <row r="30" spans="1:20" ht="13.8">
      <c r="A30" s="204"/>
      <c r="B30" s="186"/>
      <c r="C30" s="186"/>
      <c r="D30" s="205"/>
      <c r="E30" s="204"/>
      <c r="F30" s="186"/>
      <c r="G30" s="186"/>
      <c r="H30" s="205"/>
      <c r="I30" s="204"/>
      <c r="J30" s="186"/>
      <c r="K30" s="186"/>
      <c r="L30" s="205"/>
      <c r="M30" s="204"/>
      <c r="N30" s="186"/>
      <c r="O30" s="186"/>
      <c r="P30" s="205"/>
      <c r="Q30" s="204"/>
      <c r="R30" s="186"/>
      <c r="S30" s="186"/>
      <c r="T30" s="205"/>
    </row>
    <row r="31" spans="1:20" ht="13.8">
      <c r="A31" s="204"/>
      <c r="B31" s="186"/>
      <c r="C31" s="186"/>
      <c r="D31" s="205"/>
      <c r="E31" s="204"/>
      <c r="F31" s="186"/>
      <c r="G31" s="186"/>
      <c r="H31" s="205"/>
      <c r="I31" s="204"/>
      <c r="J31" s="186"/>
      <c r="K31" s="186"/>
      <c r="L31" s="205"/>
      <c r="M31" s="204"/>
      <c r="N31" s="186"/>
      <c r="O31" s="186"/>
      <c r="P31" s="205"/>
      <c r="Q31" s="204"/>
      <c r="R31" s="186"/>
      <c r="S31" s="186"/>
      <c r="T31" s="205"/>
    </row>
    <row r="32" spans="1:20" ht="13.8">
      <c r="A32" s="204"/>
      <c r="B32" s="186"/>
      <c r="C32" s="186"/>
      <c r="D32" s="205"/>
      <c r="E32" s="204"/>
      <c r="F32" s="186"/>
      <c r="G32" s="186"/>
      <c r="H32" s="205"/>
      <c r="I32" s="204"/>
      <c r="J32" s="186"/>
      <c r="K32" s="186"/>
      <c r="L32" s="205"/>
      <c r="M32" s="204"/>
      <c r="N32" s="186"/>
      <c r="O32" s="186"/>
      <c r="P32" s="205"/>
      <c r="Q32" s="204"/>
      <c r="R32" s="186"/>
      <c r="S32" s="186"/>
      <c r="T32" s="205"/>
    </row>
    <row r="33" spans="1:20" ht="13.8">
      <c r="A33" s="204"/>
      <c r="B33" s="186"/>
      <c r="C33" s="186"/>
      <c r="D33" s="205"/>
      <c r="E33" s="204"/>
      <c r="F33" s="186"/>
      <c r="G33" s="186"/>
      <c r="H33" s="205"/>
      <c r="I33" s="204"/>
      <c r="J33" s="186"/>
      <c r="K33" s="186"/>
      <c r="L33" s="205"/>
      <c r="M33" s="204"/>
      <c r="N33" s="186"/>
      <c r="O33" s="186"/>
      <c r="P33" s="205"/>
      <c r="Q33" s="204"/>
      <c r="R33" s="186"/>
      <c r="S33" s="186"/>
      <c r="T33" s="205"/>
    </row>
    <row r="34" spans="1:20" ht="13.8">
      <c r="A34" s="204"/>
      <c r="B34" s="186"/>
      <c r="C34" s="186"/>
      <c r="D34" s="205"/>
      <c r="E34" s="204"/>
      <c r="F34" s="186"/>
      <c r="G34" s="186"/>
      <c r="H34" s="205"/>
      <c r="I34" s="204"/>
      <c r="J34" s="186"/>
      <c r="K34" s="186"/>
      <c r="L34" s="205"/>
      <c r="M34" s="204"/>
      <c r="N34" s="186"/>
      <c r="O34" s="186"/>
      <c r="P34" s="205"/>
      <c r="Q34" s="204"/>
      <c r="R34" s="186"/>
      <c r="S34" s="186"/>
      <c r="T34" s="205"/>
    </row>
    <row r="35" spans="1:20" ht="13.8">
      <c r="A35" s="204"/>
      <c r="B35" s="186"/>
      <c r="C35" s="186"/>
      <c r="D35" s="205"/>
      <c r="E35" s="204"/>
      <c r="F35" s="186"/>
      <c r="G35" s="186"/>
      <c r="H35" s="205"/>
      <c r="I35" s="204"/>
      <c r="J35" s="186"/>
      <c r="K35" s="186"/>
      <c r="L35" s="205"/>
      <c r="M35" s="204"/>
      <c r="N35" s="186"/>
      <c r="O35" s="186"/>
      <c r="P35" s="205"/>
      <c r="Q35" s="204"/>
      <c r="R35" s="186"/>
      <c r="S35" s="186"/>
      <c r="T35" s="205"/>
    </row>
    <row r="36" spans="1:20" ht="13.8">
      <c r="A36" s="204"/>
      <c r="B36" s="186"/>
      <c r="C36" s="186"/>
      <c r="D36" s="205"/>
      <c r="E36" s="204"/>
      <c r="F36" s="186"/>
      <c r="G36" s="186"/>
      <c r="H36" s="205"/>
      <c r="I36" s="204"/>
      <c r="J36" s="186"/>
      <c r="K36" s="186"/>
      <c r="L36" s="205"/>
      <c r="M36" s="204"/>
      <c r="N36" s="186"/>
      <c r="O36" s="186"/>
      <c r="P36" s="205"/>
      <c r="Q36" s="204"/>
      <c r="R36" s="186"/>
      <c r="S36" s="186"/>
      <c r="T36" s="205"/>
    </row>
    <row r="37" spans="1:20" ht="13.8">
      <c r="A37" s="204"/>
      <c r="B37" s="186"/>
      <c r="C37" s="186"/>
      <c r="D37" s="205"/>
      <c r="E37" s="204"/>
      <c r="F37" s="186"/>
      <c r="G37" s="186"/>
      <c r="H37" s="205"/>
      <c r="I37" s="204"/>
      <c r="J37" s="186"/>
      <c r="K37" s="186"/>
      <c r="L37" s="205"/>
      <c r="M37" s="204"/>
      <c r="N37" s="186"/>
      <c r="O37" s="186"/>
      <c r="P37" s="205"/>
      <c r="Q37" s="204"/>
      <c r="R37" s="186"/>
      <c r="S37" s="186"/>
      <c r="T37" s="205"/>
    </row>
    <row r="38" spans="1:20" ht="13.8">
      <c r="A38" s="204"/>
      <c r="B38" s="186"/>
      <c r="C38" s="186"/>
      <c r="D38" s="205"/>
      <c r="E38" s="204"/>
      <c r="F38" s="186"/>
      <c r="G38" s="186"/>
      <c r="H38" s="205"/>
      <c r="I38" s="204"/>
      <c r="J38" s="186"/>
      <c r="K38" s="186"/>
      <c r="L38" s="205"/>
      <c r="M38" s="204"/>
      <c r="N38" s="186"/>
      <c r="O38" s="186"/>
      <c r="P38" s="205"/>
      <c r="Q38" s="204"/>
      <c r="R38" s="186"/>
      <c r="S38" s="186"/>
      <c r="T38" s="205"/>
    </row>
    <row r="39" spans="1:20" ht="13.8">
      <c r="A39" s="204"/>
      <c r="B39" s="186"/>
      <c r="C39" s="186"/>
      <c r="D39" s="205"/>
      <c r="E39" s="204"/>
      <c r="F39" s="186"/>
      <c r="G39" s="186"/>
      <c r="H39" s="205"/>
      <c r="I39" s="204"/>
      <c r="J39" s="186"/>
      <c r="K39" s="186"/>
      <c r="L39" s="205"/>
      <c r="M39" s="204"/>
      <c r="N39" s="186"/>
      <c r="O39" s="186"/>
      <c r="P39" s="205"/>
      <c r="Q39" s="204"/>
      <c r="R39" s="186"/>
      <c r="S39" s="186"/>
      <c r="T39" s="205"/>
    </row>
    <row r="40" spans="1:20" ht="13.8">
      <c r="A40" s="206"/>
      <c r="B40" s="207"/>
      <c r="C40" s="207"/>
      <c r="D40" s="208"/>
      <c r="E40" s="206"/>
      <c r="F40" s="207"/>
      <c r="G40" s="207"/>
      <c r="H40" s="208"/>
      <c r="I40" s="206"/>
      <c r="J40" s="207"/>
      <c r="K40" s="207"/>
      <c r="L40" s="208"/>
      <c r="M40" s="206"/>
      <c r="N40" s="207"/>
      <c r="O40" s="207"/>
      <c r="P40" s="208"/>
      <c r="Q40" s="206"/>
      <c r="R40" s="207"/>
      <c r="S40" s="207"/>
      <c r="T40" s="208"/>
    </row>
    <row r="41" spans="1:20" ht="13.8">
      <c r="A41" s="213" t="s">
        <v>46</v>
      </c>
      <c r="B41" s="202"/>
      <c r="C41" s="202"/>
      <c r="D41" s="202"/>
      <c r="E41" s="202"/>
      <c r="F41" s="202"/>
      <c r="G41" s="202"/>
      <c r="H41" s="202"/>
      <c r="I41" s="202"/>
      <c r="J41" s="203"/>
      <c r="K41" s="213" t="s">
        <v>47</v>
      </c>
      <c r="L41" s="202"/>
      <c r="M41" s="202"/>
      <c r="N41" s="202"/>
      <c r="O41" s="202"/>
      <c r="P41" s="202"/>
      <c r="Q41" s="202"/>
      <c r="R41" s="202"/>
      <c r="S41" s="202"/>
      <c r="T41" s="203"/>
    </row>
    <row r="42" spans="1:20" ht="13.8">
      <c r="A42" s="206"/>
      <c r="B42" s="207"/>
      <c r="C42" s="207"/>
      <c r="D42" s="207"/>
      <c r="E42" s="207"/>
      <c r="F42" s="207"/>
      <c r="G42" s="207"/>
      <c r="H42" s="207"/>
      <c r="I42" s="207"/>
      <c r="J42" s="208"/>
      <c r="K42" s="206"/>
      <c r="L42" s="207"/>
      <c r="M42" s="207"/>
      <c r="N42" s="207"/>
      <c r="O42" s="207"/>
      <c r="P42" s="207"/>
      <c r="Q42" s="207"/>
      <c r="R42" s="207"/>
      <c r="S42" s="207"/>
      <c r="T42" s="208"/>
    </row>
    <row r="43" spans="1:20" ht="13.8">
      <c r="A43" s="201" t="s">
        <v>406</v>
      </c>
      <c r="B43" s="202"/>
      <c r="C43" s="202"/>
      <c r="D43" s="202"/>
      <c r="E43" s="202"/>
      <c r="F43" s="202"/>
      <c r="G43" s="202"/>
      <c r="H43" s="202"/>
      <c r="I43" s="202"/>
      <c r="J43" s="203"/>
      <c r="K43" s="209" t="s">
        <v>402</v>
      </c>
      <c r="L43" s="202"/>
      <c r="M43" s="202"/>
      <c r="N43" s="202"/>
      <c r="O43" s="202"/>
      <c r="P43" s="202"/>
      <c r="Q43" s="202"/>
      <c r="R43" s="202"/>
      <c r="S43" s="202"/>
      <c r="T43" s="203"/>
    </row>
    <row r="44" spans="1:20" ht="13.8">
      <c r="A44" s="204"/>
      <c r="B44" s="186"/>
      <c r="C44" s="186"/>
      <c r="D44" s="186"/>
      <c r="E44" s="186"/>
      <c r="F44" s="186"/>
      <c r="G44" s="186"/>
      <c r="H44" s="186"/>
      <c r="I44" s="186"/>
      <c r="J44" s="205"/>
      <c r="K44" s="204"/>
      <c r="L44" s="186"/>
      <c r="M44" s="186"/>
      <c r="N44" s="186"/>
      <c r="O44" s="186"/>
      <c r="P44" s="186"/>
      <c r="Q44" s="186"/>
      <c r="R44" s="186"/>
      <c r="S44" s="186"/>
      <c r="T44" s="205"/>
    </row>
    <row r="45" spans="1:20" ht="13.8">
      <c r="A45" s="204"/>
      <c r="B45" s="186"/>
      <c r="C45" s="186"/>
      <c r="D45" s="186"/>
      <c r="E45" s="186"/>
      <c r="F45" s="186"/>
      <c r="G45" s="186"/>
      <c r="H45" s="186"/>
      <c r="I45" s="186"/>
      <c r="J45" s="205"/>
      <c r="K45" s="204"/>
      <c r="L45" s="186"/>
      <c r="M45" s="186"/>
      <c r="N45" s="186"/>
      <c r="O45" s="186"/>
      <c r="P45" s="186"/>
      <c r="Q45" s="186"/>
      <c r="R45" s="186"/>
      <c r="S45" s="186"/>
      <c r="T45" s="205"/>
    </row>
    <row r="46" spans="1:20" ht="13.8">
      <c r="A46" s="204"/>
      <c r="B46" s="186"/>
      <c r="C46" s="186"/>
      <c r="D46" s="186"/>
      <c r="E46" s="186"/>
      <c r="F46" s="186"/>
      <c r="G46" s="186"/>
      <c r="H46" s="186"/>
      <c r="I46" s="186"/>
      <c r="J46" s="205"/>
      <c r="K46" s="204"/>
      <c r="L46" s="186"/>
      <c r="M46" s="186"/>
      <c r="N46" s="186"/>
      <c r="O46" s="186"/>
      <c r="P46" s="186"/>
      <c r="Q46" s="186"/>
      <c r="R46" s="186"/>
      <c r="S46" s="186"/>
      <c r="T46" s="205"/>
    </row>
    <row r="47" spans="1:20" ht="13.8">
      <c r="A47" s="204"/>
      <c r="B47" s="186"/>
      <c r="C47" s="186"/>
      <c r="D47" s="186"/>
      <c r="E47" s="186"/>
      <c r="F47" s="186"/>
      <c r="G47" s="186"/>
      <c r="H47" s="186"/>
      <c r="I47" s="186"/>
      <c r="J47" s="205"/>
      <c r="K47" s="204"/>
      <c r="L47" s="186"/>
      <c r="M47" s="186"/>
      <c r="N47" s="186"/>
      <c r="O47" s="186"/>
      <c r="P47" s="186"/>
      <c r="Q47" s="186"/>
      <c r="R47" s="186"/>
      <c r="S47" s="186"/>
      <c r="T47" s="205"/>
    </row>
    <row r="48" spans="1:20" ht="13.8">
      <c r="A48" s="204"/>
      <c r="B48" s="186"/>
      <c r="C48" s="186"/>
      <c r="D48" s="186"/>
      <c r="E48" s="186"/>
      <c r="F48" s="186"/>
      <c r="G48" s="186"/>
      <c r="H48" s="186"/>
      <c r="I48" s="186"/>
      <c r="J48" s="205"/>
      <c r="K48" s="204"/>
      <c r="L48" s="186"/>
      <c r="M48" s="186"/>
      <c r="N48" s="186"/>
      <c r="O48" s="186"/>
      <c r="P48" s="186"/>
      <c r="Q48" s="186"/>
      <c r="R48" s="186"/>
      <c r="S48" s="186"/>
      <c r="T48" s="205"/>
    </row>
    <row r="49" spans="1:20" ht="13.8">
      <c r="A49" s="204"/>
      <c r="B49" s="186"/>
      <c r="C49" s="186"/>
      <c r="D49" s="186"/>
      <c r="E49" s="186"/>
      <c r="F49" s="186"/>
      <c r="G49" s="186"/>
      <c r="H49" s="186"/>
      <c r="I49" s="186"/>
      <c r="J49" s="205"/>
      <c r="K49" s="204"/>
      <c r="L49" s="186"/>
      <c r="M49" s="186"/>
      <c r="N49" s="186"/>
      <c r="O49" s="186"/>
      <c r="P49" s="186"/>
      <c r="Q49" s="186"/>
      <c r="R49" s="186"/>
      <c r="S49" s="186"/>
      <c r="T49" s="205"/>
    </row>
    <row r="50" spans="1:20" ht="13.8">
      <c r="A50" s="204"/>
      <c r="B50" s="186"/>
      <c r="C50" s="186"/>
      <c r="D50" s="186"/>
      <c r="E50" s="186"/>
      <c r="F50" s="186"/>
      <c r="G50" s="186"/>
      <c r="H50" s="186"/>
      <c r="I50" s="186"/>
      <c r="J50" s="205"/>
      <c r="K50" s="204"/>
      <c r="L50" s="186"/>
      <c r="M50" s="186"/>
      <c r="N50" s="186"/>
      <c r="O50" s="186"/>
      <c r="P50" s="186"/>
      <c r="Q50" s="186"/>
      <c r="R50" s="186"/>
      <c r="S50" s="186"/>
      <c r="T50" s="205"/>
    </row>
    <row r="51" spans="1:20" ht="13.8">
      <c r="A51" s="204"/>
      <c r="B51" s="186"/>
      <c r="C51" s="186"/>
      <c r="D51" s="186"/>
      <c r="E51" s="186"/>
      <c r="F51" s="186"/>
      <c r="G51" s="186"/>
      <c r="H51" s="186"/>
      <c r="I51" s="186"/>
      <c r="J51" s="205"/>
      <c r="K51" s="204"/>
      <c r="L51" s="186"/>
      <c r="M51" s="186"/>
      <c r="N51" s="186"/>
      <c r="O51" s="186"/>
      <c r="P51" s="186"/>
      <c r="Q51" s="186"/>
      <c r="R51" s="186"/>
      <c r="S51" s="186"/>
      <c r="T51" s="205"/>
    </row>
    <row r="52" spans="1:20" ht="13.8">
      <c r="A52" s="204"/>
      <c r="B52" s="186"/>
      <c r="C52" s="186"/>
      <c r="D52" s="186"/>
      <c r="E52" s="186"/>
      <c r="F52" s="186"/>
      <c r="G52" s="186"/>
      <c r="H52" s="186"/>
      <c r="I52" s="186"/>
      <c r="J52" s="205"/>
      <c r="K52" s="204"/>
      <c r="L52" s="186"/>
      <c r="M52" s="186"/>
      <c r="N52" s="186"/>
      <c r="O52" s="186"/>
      <c r="P52" s="186"/>
      <c r="Q52" s="186"/>
      <c r="R52" s="186"/>
      <c r="S52" s="186"/>
      <c r="T52" s="205"/>
    </row>
    <row r="53" spans="1:20" ht="13.8">
      <c r="A53" s="206"/>
      <c r="B53" s="207"/>
      <c r="C53" s="207"/>
      <c r="D53" s="207"/>
      <c r="E53" s="207"/>
      <c r="F53" s="207"/>
      <c r="G53" s="207"/>
      <c r="H53" s="207"/>
      <c r="I53" s="207"/>
      <c r="J53" s="208"/>
      <c r="K53" s="206"/>
      <c r="L53" s="207"/>
      <c r="M53" s="207"/>
      <c r="N53" s="207"/>
      <c r="O53" s="207"/>
      <c r="P53" s="207"/>
      <c r="Q53" s="207"/>
      <c r="R53" s="207"/>
      <c r="S53" s="207"/>
      <c r="T53" s="208"/>
    </row>
    <row r="54" spans="1:20" ht="13.8"/>
    <row r="55" spans="1:20" ht="13.8"/>
    <row r="56" spans="1:20" ht="13.8"/>
    <row r="57" spans="1:20" ht="13.8"/>
    <row r="58" spans="1:20" ht="13.8"/>
    <row r="59" spans="1:20" ht="13.8"/>
    <row r="60" spans="1:20" ht="13.8"/>
    <row r="61" spans="1:20" ht="13.8"/>
    <row r="62" spans="1:20" ht="13.8"/>
    <row r="63" spans="1:20" ht="13.8"/>
    <row r="64" spans="1:20" ht="13.8"/>
    <row r="65" ht="13.8"/>
    <row r="66" ht="13.8"/>
    <row r="67" ht="13.8"/>
    <row r="68" ht="13.8"/>
    <row r="69" ht="13.8"/>
    <row r="70" ht="13.8"/>
    <row r="71" ht="13.8"/>
    <row r="72" ht="13.8"/>
    <row r="73" ht="13.8"/>
    <row r="74" ht="13.8"/>
    <row r="75" ht="13.8"/>
    <row r="76" ht="13.8"/>
    <row r="77" ht="13.8"/>
    <row r="78" ht="13.8"/>
    <row r="79" ht="13.8"/>
    <row r="80" ht="13.8"/>
    <row r="81" ht="13.8"/>
    <row r="82" ht="13.8"/>
    <row r="83" ht="13.8"/>
    <row r="84" ht="13.8"/>
    <row r="85" ht="13.8"/>
    <row r="86" ht="13.8"/>
    <row r="87" ht="13.8"/>
    <row r="88" ht="13.8"/>
    <row r="89" ht="13.8"/>
    <row r="90" ht="13.8"/>
    <row r="91" ht="13.8"/>
    <row r="92" ht="13.8"/>
    <row r="93" ht="13.8"/>
    <row r="94" ht="13.8"/>
    <row r="95" ht="13.8"/>
    <row r="96" ht="13.8"/>
    <row r="97" ht="13.8"/>
    <row r="98" ht="13.8"/>
    <row r="99" ht="13.8"/>
    <row r="100" ht="13.8"/>
    <row r="101" ht="13.8"/>
    <row r="102" ht="13.8"/>
    <row r="103" ht="13.8"/>
    <row r="104" ht="13.8"/>
    <row r="105" ht="13.8"/>
    <row r="106" ht="13.8"/>
    <row r="107" ht="13.8"/>
    <row r="108" ht="13.8"/>
    <row r="109" ht="13.8"/>
    <row r="110" ht="13.8"/>
    <row r="111" ht="13.8"/>
    <row r="112" ht="13.8"/>
    <row r="113" ht="13.8"/>
    <row r="114" ht="13.8"/>
    <row r="115" ht="13.8"/>
    <row r="116" ht="13.8"/>
    <row r="117" ht="13.8"/>
    <row r="118" ht="13.8"/>
    <row r="119" ht="13.8"/>
    <row r="120" ht="13.8"/>
    <row r="121" ht="13.8"/>
    <row r="122" ht="13.8"/>
    <row r="123" ht="13.8"/>
    <row r="124" ht="13.8"/>
    <row r="125" ht="13.8"/>
    <row r="126" ht="13.8"/>
    <row r="127" ht="13.8"/>
    <row r="128" ht="13.8"/>
    <row r="129" ht="13.8"/>
    <row r="130" ht="13.8"/>
    <row r="131" ht="13.8"/>
    <row r="132" ht="13.8"/>
    <row r="133" ht="13.8"/>
    <row r="134" ht="13.8"/>
    <row r="135" ht="13.8"/>
    <row r="136" ht="13.8"/>
    <row r="137" ht="13.8"/>
    <row r="138" ht="13.8"/>
    <row r="139" ht="13.8"/>
    <row r="140" ht="13.8"/>
    <row r="141" ht="13.8"/>
    <row r="142" ht="13.8"/>
    <row r="143" ht="13.8"/>
    <row r="144" ht="13.8"/>
    <row r="145" ht="13.8"/>
    <row r="146" ht="13.8"/>
    <row r="147" ht="13.8"/>
    <row r="148" ht="13.8"/>
    <row r="149" ht="13.8"/>
    <row r="150" ht="13.8"/>
    <row r="151" ht="13.8"/>
    <row r="152" ht="13.8"/>
    <row r="153" ht="13.8"/>
    <row r="154" ht="13.8"/>
    <row r="155" ht="13.8"/>
    <row r="156" ht="13.8"/>
    <row r="157" ht="13.8"/>
    <row r="158" ht="13.8"/>
    <row r="159" ht="13.8"/>
    <row r="160" ht="13.8"/>
    <row r="161" ht="13.8"/>
    <row r="162" ht="13.8"/>
    <row r="163" ht="13.8"/>
    <row r="164" ht="13.8"/>
    <row r="165" ht="13.8"/>
    <row r="166" ht="13.8"/>
    <row r="167" ht="13.8"/>
    <row r="168" ht="13.8"/>
    <row r="169" ht="13.8"/>
    <row r="170" ht="13.8"/>
    <row r="171" ht="13.8"/>
    <row r="172" ht="13.8"/>
    <row r="173" ht="13.8"/>
    <row r="174" ht="13.8"/>
    <row r="175" ht="13.8"/>
    <row r="176" ht="13.8"/>
    <row r="177" ht="13.8"/>
    <row r="178" ht="13.8"/>
    <row r="179" ht="13.8"/>
    <row r="180" ht="13.8"/>
    <row r="181" ht="13.8"/>
    <row r="182" ht="13.8"/>
    <row r="183" ht="13.8"/>
    <row r="184" ht="13.8"/>
    <row r="185" ht="13.8"/>
    <row r="186" ht="13.8"/>
    <row r="187" ht="13.8"/>
    <row r="188" ht="13.8"/>
    <row r="189" ht="13.8"/>
    <row r="190" ht="13.8"/>
    <row r="191" ht="13.8"/>
    <row r="192" ht="13.8"/>
    <row r="193" ht="13.8"/>
    <row r="194" ht="13.8"/>
    <row r="195" ht="13.8"/>
    <row r="196" ht="13.8"/>
    <row r="197" ht="13.8"/>
    <row r="198" ht="13.8"/>
    <row r="199" ht="13.8"/>
    <row r="200" ht="13.8"/>
    <row r="201" ht="13.8"/>
    <row r="202" ht="13.8"/>
    <row r="203" ht="13.8"/>
    <row r="204" ht="13.8"/>
    <row r="205" ht="13.8"/>
    <row r="206" ht="13.8"/>
    <row r="207" ht="13.8"/>
    <row r="208" ht="13.8"/>
    <row r="209" ht="13.8"/>
    <row r="210" ht="13.8"/>
    <row r="211" ht="13.8"/>
    <row r="212" ht="13.8"/>
    <row r="213" ht="13.8"/>
    <row r="214" ht="13.8"/>
    <row r="215" ht="13.8"/>
    <row r="216" ht="13.8"/>
    <row r="217" ht="13.8"/>
    <row r="218" ht="13.8"/>
    <row r="219" ht="13.8"/>
    <row r="220" ht="13.8"/>
    <row r="221" ht="13.8"/>
    <row r="222" ht="13.8"/>
    <row r="223" ht="13.8"/>
    <row r="224" ht="13.8"/>
    <row r="225" ht="13.8"/>
    <row r="226" ht="13.8"/>
    <row r="227" ht="13.8"/>
    <row r="228" ht="13.8"/>
    <row r="229" ht="13.8"/>
    <row r="230" ht="13.8"/>
    <row r="231" ht="13.8"/>
    <row r="232" ht="13.8"/>
    <row r="233" ht="13.8"/>
    <row r="234" ht="13.8"/>
    <row r="235" ht="13.8"/>
    <row r="236" ht="13.8"/>
    <row r="237" ht="13.8"/>
    <row r="238" ht="13.8"/>
    <row r="239" ht="13.8"/>
    <row r="240" ht="13.8"/>
    <row r="241" ht="13.8"/>
    <row r="242" ht="13.8"/>
    <row r="243" ht="13.8"/>
    <row r="244" ht="13.8"/>
    <row r="245" ht="13.8"/>
    <row r="246" ht="13.8"/>
    <row r="247" ht="13.8"/>
    <row r="248" ht="13.8"/>
    <row r="249" ht="13.8"/>
    <row r="250" ht="13.8"/>
    <row r="251" ht="13.8"/>
    <row r="252" ht="13.8"/>
    <row r="253" ht="13.8"/>
    <row r="254" ht="13.8"/>
    <row r="255" ht="13.8"/>
    <row r="256" ht="13.8"/>
    <row r="257" ht="13.8"/>
    <row r="258" ht="13.8"/>
    <row r="259" ht="13.8"/>
    <row r="260" ht="13.8"/>
    <row r="261" ht="13.8"/>
    <row r="262" ht="13.8"/>
    <row r="263" ht="13.8"/>
    <row r="264" ht="13.8"/>
    <row r="265" ht="13.8"/>
    <row r="266" ht="13.8"/>
    <row r="267" ht="13.8"/>
    <row r="268" ht="13.8"/>
    <row r="269" ht="13.8"/>
    <row r="270" ht="13.8"/>
    <row r="271" ht="13.8"/>
    <row r="272" ht="13.8"/>
    <row r="273" ht="13.8"/>
    <row r="274" ht="13.8"/>
    <row r="275" ht="13.8"/>
    <row r="276" ht="13.8"/>
    <row r="277" ht="13.8"/>
    <row r="278" ht="13.8"/>
    <row r="279" ht="13.8"/>
    <row r="280" ht="13.8"/>
    <row r="281" ht="13.8"/>
    <row r="282" ht="13.8"/>
    <row r="283" ht="13.8"/>
    <row r="284" ht="13.8"/>
    <row r="285" ht="13.8"/>
    <row r="286" ht="13.8"/>
    <row r="287" ht="13.8"/>
    <row r="288" ht="13.8"/>
    <row r="289" ht="13.8"/>
    <row r="290" ht="13.8"/>
    <row r="291" ht="13.8"/>
    <row r="292" ht="13.8"/>
    <row r="293" ht="13.8"/>
    <row r="294" ht="13.8"/>
    <row r="295" ht="13.8"/>
    <row r="296" ht="13.8"/>
    <row r="297" ht="13.8"/>
    <row r="298" ht="13.8"/>
    <row r="299" ht="13.8"/>
    <row r="300" ht="13.8"/>
    <row r="301" ht="13.8"/>
    <row r="302" ht="13.8"/>
    <row r="303" ht="13.8"/>
    <row r="304" ht="13.8"/>
    <row r="305" ht="13.8"/>
    <row r="306" ht="13.8"/>
    <row r="307" ht="13.8"/>
    <row r="308" ht="13.8"/>
    <row r="309" ht="13.8"/>
    <row r="310" ht="13.8"/>
    <row r="311" ht="13.8"/>
    <row r="312" ht="13.8"/>
    <row r="313" ht="13.8"/>
    <row r="314" ht="13.8"/>
    <row r="315" ht="13.8"/>
    <row r="316" ht="13.8"/>
    <row r="317" ht="13.8"/>
    <row r="318" ht="13.8"/>
    <row r="319" ht="13.8"/>
    <row r="320" ht="13.8"/>
    <row r="321" ht="13.8"/>
    <row r="322" ht="13.8"/>
    <row r="323" ht="13.8"/>
    <row r="324" ht="13.8"/>
    <row r="325" ht="13.8"/>
    <row r="326" ht="13.8"/>
    <row r="327" ht="13.8"/>
    <row r="328" ht="13.8"/>
    <row r="329" ht="13.8"/>
    <row r="330" ht="13.8"/>
    <row r="331" ht="13.8"/>
    <row r="332" ht="13.8"/>
    <row r="333" ht="13.8"/>
    <row r="334" ht="13.8"/>
    <row r="335" ht="13.8"/>
    <row r="336" ht="13.8"/>
    <row r="337" ht="13.8"/>
    <row r="338" ht="13.8"/>
    <row r="339" ht="13.8"/>
    <row r="340" ht="13.8"/>
    <row r="341" ht="13.8"/>
    <row r="342" ht="13.8"/>
    <row r="343" ht="13.8"/>
    <row r="344" ht="13.8"/>
    <row r="345" ht="13.8"/>
    <row r="346" ht="13.8"/>
    <row r="347" ht="13.8"/>
    <row r="348" ht="13.8"/>
    <row r="349" ht="13.8"/>
    <row r="350" ht="13.8"/>
    <row r="351" ht="13.8"/>
    <row r="352" ht="13.8"/>
    <row r="353" ht="13.8"/>
    <row r="354" ht="13.8"/>
    <row r="355" ht="13.8"/>
    <row r="356" ht="13.8"/>
    <row r="357" ht="13.8"/>
    <row r="358" ht="13.8"/>
    <row r="359" ht="13.8"/>
    <row r="360" ht="13.8"/>
    <row r="361" ht="13.8"/>
    <row r="362" ht="13.8"/>
    <row r="363" ht="13.8"/>
    <row r="364" ht="13.8"/>
    <row r="365" ht="13.8"/>
    <row r="366" ht="13.8"/>
    <row r="367" ht="13.8"/>
    <row r="368" ht="13.8"/>
    <row r="369" ht="13.8"/>
    <row r="370" ht="13.8"/>
    <row r="371" ht="13.8"/>
    <row r="372" ht="13.8"/>
    <row r="373" ht="13.8"/>
    <row r="374" ht="13.8"/>
    <row r="375" ht="13.8"/>
    <row r="376" ht="13.8"/>
    <row r="377" ht="13.8"/>
    <row r="378" ht="13.8"/>
    <row r="379" ht="13.8"/>
    <row r="380" ht="13.8"/>
    <row r="381" ht="13.8"/>
    <row r="382" ht="13.8"/>
    <row r="383" ht="13.8"/>
    <row r="384" ht="13.8"/>
    <row r="385" ht="13.8"/>
    <row r="386" ht="13.8"/>
    <row r="387" ht="13.8"/>
    <row r="388" ht="13.8"/>
    <row r="389" ht="13.8"/>
    <row r="390" ht="13.8"/>
    <row r="391" ht="13.8"/>
    <row r="392" ht="13.8"/>
    <row r="393" ht="13.8"/>
    <row r="394" ht="13.8"/>
    <row r="395" ht="13.8"/>
    <row r="396" ht="13.8"/>
    <row r="397" ht="13.8"/>
    <row r="398" ht="13.8"/>
    <row r="399" ht="13.8"/>
    <row r="400" ht="13.8"/>
    <row r="401" ht="13.8"/>
    <row r="402" ht="13.8"/>
    <row r="403" ht="13.8"/>
    <row r="404" ht="13.8"/>
    <row r="405" ht="13.8"/>
    <row r="406" ht="13.8"/>
    <row r="407" ht="13.8"/>
    <row r="408" ht="13.8"/>
    <row r="409" ht="13.8"/>
    <row r="410" ht="13.8"/>
    <row r="411" ht="13.8"/>
    <row r="412" ht="13.8"/>
    <row r="413" ht="13.8"/>
    <row r="414" ht="13.8"/>
    <row r="415" ht="13.8"/>
    <row r="416" ht="13.8"/>
    <row r="417" ht="13.8"/>
    <row r="418" ht="13.8"/>
    <row r="419" ht="13.8"/>
    <row r="420" ht="13.8"/>
    <row r="421" ht="13.8"/>
    <row r="422" ht="13.8"/>
    <row r="423" ht="13.8"/>
    <row r="424" ht="13.8"/>
    <row r="425" ht="13.8"/>
    <row r="426" ht="13.8"/>
    <row r="427" ht="13.8"/>
    <row r="428" ht="13.8"/>
    <row r="429" ht="13.8"/>
    <row r="430" ht="13.8"/>
    <row r="431" ht="13.8"/>
    <row r="432" ht="13.8"/>
    <row r="433" ht="13.8"/>
    <row r="434" ht="13.8"/>
    <row r="435" ht="13.8"/>
    <row r="436" ht="13.8"/>
    <row r="437" ht="13.8"/>
    <row r="438" ht="13.8"/>
    <row r="439" ht="13.8"/>
    <row r="440" ht="13.8"/>
    <row r="441" ht="13.8"/>
    <row r="442" ht="13.8"/>
    <row r="443" ht="13.8"/>
    <row r="444" ht="13.8"/>
    <row r="445" ht="13.8"/>
    <row r="446" ht="13.8"/>
    <row r="447" ht="13.8"/>
    <row r="448" ht="13.8"/>
    <row r="449" ht="13.8"/>
    <row r="450" ht="13.8"/>
    <row r="451" ht="13.8"/>
    <row r="452" ht="13.8"/>
    <row r="453" ht="13.8"/>
    <row r="454" ht="13.8"/>
    <row r="455" ht="13.8"/>
    <row r="456" ht="13.8"/>
    <row r="457" ht="13.8"/>
    <row r="458" ht="13.8"/>
    <row r="459" ht="13.8"/>
    <row r="460" ht="13.8"/>
    <row r="461" ht="13.8"/>
    <row r="462" ht="13.8"/>
    <row r="463" ht="13.8"/>
    <row r="464" ht="13.8"/>
    <row r="465" ht="13.8"/>
    <row r="466" ht="13.8"/>
    <row r="467" ht="13.8"/>
    <row r="468" ht="13.8"/>
    <row r="469" ht="13.8"/>
    <row r="470" ht="13.8"/>
    <row r="471" ht="13.8"/>
    <row r="472" ht="13.8"/>
    <row r="473" ht="13.8"/>
    <row r="474" ht="13.8"/>
    <row r="475" ht="13.8"/>
    <row r="476" ht="13.8"/>
    <row r="477" ht="13.8"/>
    <row r="478" ht="13.8"/>
    <row r="479" ht="13.8"/>
    <row r="480" ht="13.8"/>
    <row r="481" ht="13.8"/>
    <row r="482" ht="13.8"/>
    <row r="483" ht="13.8"/>
    <row r="484" ht="13.8"/>
    <row r="485" ht="13.8"/>
    <row r="486" ht="13.8"/>
    <row r="487" ht="13.8"/>
    <row r="488" ht="13.8"/>
    <row r="489" ht="13.8"/>
    <row r="490" ht="13.8"/>
    <row r="491" ht="13.8"/>
    <row r="492" ht="13.8"/>
    <row r="493" ht="13.8"/>
    <row r="494" ht="13.8"/>
    <row r="495" ht="13.8"/>
    <row r="496" ht="13.8"/>
    <row r="497" ht="13.8"/>
    <row r="498" ht="13.8"/>
    <row r="499" ht="13.8"/>
    <row r="500" ht="13.8"/>
    <row r="501" ht="13.8"/>
    <row r="502" ht="13.8"/>
    <row r="503" ht="13.8"/>
    <row r="504" ht="13.8"/>
    <row r="505" ht="13.8"/>
    <row r="506" ht="13.8"/>
    <row r="507" ht="13.8"/>
    <row r="508" ht="13.8"/>
    <row r="509" ht="13.8"/>
    <row r="510" ht="13.8"/>
    <row r="511" ht="13.8"/>
    <row r="512" ht="13.8"/>
    <row r="513" ht="13.8"/>
    <row r="514" ht="13.8"/>
    <row r="515" ht="13.8"/>
    <row r="516" ht="13.8"/>
    <row r="517" ht="13.8"/>
    <row r="518" ht="13.8"/>
    <row r="519" ht="13.8"/>
    <row r="520" ht="13.8"/>
    <row r="521" ht="13.8"/>
    <row r="522" ht="13.8"/>
    <row r="523" ht="13.8"/>
    <row r="524" ht="13.8"/>
    <row r="525" ht="13.8"/>
    <row r="526" ht="13.8"/>
    <row r="527" ht="13.8"/>
    <row r="528" ht="13.8"/>
    <row r="529" ht="13.8"/>
    <row r="530" ht="13.8"/>
    <row r="531" ht="13.8"/>
    <row r="532" ht="13.8"/>
    <row r="533" ht="13.8"/>
    <row r="534" ht="13.8"/>
    <row r="535" ht="13.8"/>
    <row r="536" ht="13.8"/>
    <row r="537" ht="13.8"/>
    <row r="538" ht="13.8"/>
    <row r="539" ht="13.8"/>
    <row r="540" ht="13.8"/>
    <row r="541" ht="13.8"/>
    <row r="542" ht="13.8"/>
    <row r="543" ht="13.8"/>
    <row r="544" ht="13.8"/>
    <row r="545" ht="13.8"/>
    <row r="546" ht="13.8"/>
    <row r="547" ht="13.8"/>
    <row r="548" ht="13.8"/>
    <row r="549" ht="13.8"/>
    <row r="550" ht="13.8"/>
    <row r="551" ht="13.8"/>
    <row r="552" ht="13.8"/>
    <row r="553" ht="13.8"/>
    <row r="554" ht="13.8"/>
    <row r="555" ht="13.8"/>
    <row r="556" ht="13.8"/>
    <row r="557" ht="13.8"/>
    <row r="558" ht="13.8"/>
    <row r="559" ht="13.8"/>
    <row r="560" ht="13.8"/>
    <row r="561" ht="13.8"/>
    <row r="562" ht="13.8"/>
    <row r="563" ht="13.8"/>
    <row r="564" ht="13.8"/>
    <row r="565" ht="13.8"/>
    <row r="566" ht="13.8"/>
    <row r="567" ht="13.8"/>
    <row r="568" ht="13.8"/>
    <row r="569" ht="13.8"/>
    <row r="570" ht="13.8"/>
    <row r="571" ht="13.8"/>
    <row r="572" ht="13.8"/>
    <row r="573" ht="13.8"/>
    <row r="574" ht="13.8"/>
    <row r="575" ht="13.8"/>
    <row r="576" ht="13.8"/>
    <row r="577" ht="13.8"/>
    <row r="578" ht="13.8"/>
    <row r="579" ht="13.8"/>
    <row r="580" ht="13.8"/>
    <row r="581" ht="13.8"/>
    <row r="582" ht="13.8"/>
    <row r="583" ht="13.8"/>
    <row r="584" ht="13.8"/>
    <row r="585" ht="13.8"/>
    <row r="586" ht="13.8"/>
    <row r="587" ht="13.8"/>
    <row r="588" ht="13.8"/>
    <row r="589" ht="13.8"/>
    <row r="590" ht="13.8"/>
    <row r="591" ht="13.8"/>
    <row r="592" ht="13.8"/>
    <row r="593" ht="13.8"/>
    <row r="594" ht="13.8"/>
    <row r="595" ht="13.8"/>
    <row r="596" ht="13.8"/>
    <row r="597" ht="13.8"/>
    <row r="598" ht="13.8"/>
    <row r="599" ht="13.8"/>
    <row r="600" ht="13.8"/>
    <row r="601" ht="13.8"/>
    <row r="602" ht="13.8"/>
    <row r="603" ht="13.8"/>
    <row r="604" ht="13.8"/>
    <row r="605" ht="13.8"/>
    <row r="606" ht="13.8"/>
    <row r="607" ht="13.8"/>
    <row r="608" ht="13.8"/>
    <row r="609" ht="13.8"/>
    <row r="610" ht="13.8"/>
    <row r="611" ht="13.8"/>
    <row r="612" ht="13.8"/>
    <row r="613" ht="13.8"/>
    <row r="614" ht="13.8"/>
    <row r="615" ht="13.8"/>
    <row r="616" ht="13.8"/>
    <row r="617" ht="13.8"/>
    <row r="618" ht="13.8"/>
    <row r="619" ht="13.8"/>
    <row r="620" ht="13.8"/>
    <row r="621" ht="13.8"/>
    <row r="622" ht="13.8"/>
    <row r="623" ht="13.8"/>
    <row r="624" ht="13.8"/>
    <row r="625" ht="13.8"/>
    <row r="626" ht="13.8"/>
    <row r="627" ht="13.8"/>
    <row r="628" ht="13.8"/>
    <row r="629" ht="13.8"/>
    <row r="630" ht="13.8"/>
    <row r="631" ht="13.8"/>
    <row r="632" ht="13.8"/>
    <row r="633" ht="13.8"/>
    <row r="634" ht="13.8"/>
    <row r="635" ht="13.8"/>
    <row r="636" ht="13.8"/>
    <row r="637" ht="13.8"/>
    <row r="638" ht="13.8"/>
    <row r="639" ht="13.8"/>
    <row r="640" ht="13.8"/>
    <row r="641" ht="13.8"/>
    <row r="642" ht="13.8"/>
    <row r="643" ht="13.8"/>
    <row r="644" ht="13.8"/>
    <row r="645" ht="13.8"/>
    <row r="646" ht="13.8"/>
    <row r="647" ht="13.8"/>
    <row r="648" ht="13.8"/>
    <row r="649" ht="13.8"/>
    <row r="650" ht="13.8"/>
    <row r="651" ht="13.8"/>
    <row r="652" ht="13.8"/>
    <row r="653" ht="13.8"/>
    <row r="654" ht="13.8"/>
    <row r="655" ht="13.8"/>
    <row r="656" ht="13.8"/>
    <row r="657" ht="13.8"/>
    <row r="658" ht="13.8"/>
    <row r="659" ht="13.8"/>
    <row r="660" ht="13.8"/>
    <row r="661" ht="13.8"/>
    <row r="662" ht="13.8"/>
    <row r="663" ht="13.8"/>
    <row r="664" ht="13.8"/>
    <row r="665" ht="13.8"/>
    <row r="666" ht="13.8"/>
    <row r="667" ht="13.8"/>
    <row r="668" ht="13.8"/>
    <row r="669" ht="13.8"/>
    <row r="670" ht="13.8"/>
    <row r="671" ht="13.8"/>
    <row r="672" ht="13.8"/>
    <row r="673" ht="13.8"/>
    <row r="674" ht="13.8"/>
    <row r="675" ht="13.8"/>
    <row r="676" ht="13.8"/>
    <row r="677" ht="13.8"/>
    <row r="678" ht="13.8"/>
    <row r="679" ht="13.8"/>
    <row r="680" ht="13.8"/>
    <row r="681" ht="13.8"/>
    <row r="682" ht="13.8"/>
    <row r="683" ht="13.8"/>
    <row r="684" ht="13.8"/>
    <row r="685" ht="13.8"/>
    <row r="686" ht="13.8"/>
    <row r="687" ht="13.8"/>
    <row r="688" ht="13.8"/>
    <row r="689" ht="13.8"/>
    <row r="690" ht="13.8"/>
    <row r="691" ht="13.8"/>
    <row r="692" ht="13.8"/>
    <row r="693" ht="13.8"/>
    <row r="694" ht="13.8"/>
    <row r="695" ht="13.8"/>
    <row r="696" ht="13.8"/>
    <row r="697" ht="13.8"/>
    <row r="698" ht="13.8"/>
    <row r="699" ht="13.8"/>
    <row r="700" ht="13.8"/>
    <row r="701" ht="13.8"/>
    <row r="702" ht="13.8"/>
    <row r="703" ht="13.8"/>
    <row r="704" ht="13.8"/>
    <row r="705" ht="13.8"/>
    <row r="706" ht="13.8"/>
    <row r="707" ht="13.8"/>
    <row r="708" ht="13.8"/>
    <row r="709" ht="13.8"/>
    <row r="710" ht="13.8"/>
    <row r="711" ht="13.8"/>
    <row r="712" ht="13.8"/>
    <row r="713" ht="13.8"/>
    <row r="714" ht="13.8"/>
    <row r="715" ht="13.8"/>
    <row r="716" ht="13.8"/>
    <row r="717" ht="13.8"/>
    <row r="718" ht="13.8"/>
    <row r="719" ht="13.8"/>
    <row r="720" ht="13.8"/>
    <row r="721" ht="13.8"/>
    <row r="722" ht="13.8"/>
    <row r="723" ht="13.8"/>
    <row r="724" ht="13.8"/>
    <row r="725" ht="13.8"/>
    <row r="726" ht="13.8"/>
    <row r="727" ht="13.8"/>
    <row r="728" ht="13.8"/>
    <row r="729" ht="13.8"/>
    <row r="730" ht="13.8"/>
    <row r="731" ht="13.8"/>
    <row r="732" ht="13.8"/>
    <row r="733" ht="13.8"/>
    <row r="734" ht="13.8"/>
    <row r="735" ht="13.8"/>
    <row r="736" ht="13.8"/>
    <row r="737" ht="13.8"/>
    <row r="738" ht="13.8"/>
    <row r="739" ht="13.8"/>
    <row r="740" ht="13.8"/>
    <row r="741" ht="13.8"/>
    <row r="742" ht="13.8"/>
    <row r="743" ht="13.8"/>
    <row r="744" ht="13.8"/>
    <row r="745" ht="13.8"/>
    <row r="746" ht="13.8"/>
    <row r="747" ht="13.8"/>
    <row r="748" ht="13.8"/>
    <row r="749" ht="13.8"/>
    <row r="750" ht="13.8"/>
    <row r="751" ht="13.8"/>
    <row r="752" ht="13.8"/>
    <row r="753" ht="13.8"/>
    <row r="754" ht="13.8"/>
    <row r="755" ht="13.8"/>
    <row r="756" ht="13.8"/>
    <row r="757" ht="13.8"/>
    <row r="758" ht="13.8"/>
    <row r="759" ht="13.8"/>
    <row r="760" ht="13.8"/>
    <row r="761" ht="13.8"/>
    <row r="762" ht="13.8"/>
    <row r="763" ht="13.8"/>
    <row r="764" ht="13.8"/>
    <row r="765" ht="13.8"/>
    <row r="766" ht="13.8"/>
    <row r="767" ht="13.8"/>
    <row r="768" ht="13.8"/>
    <row r="769" ht="13.8"/>
    <row r="770" ht="13.8"/>
    <row r="771" ht="13.8"/>
    <row r="772" ht="13.8"/>
    <row r="773" ht="13.8"/>
    <row r="774" ht="13.8"/>
    <row r="775" ht="13.8"/>
    <row r="776" ht="13.8"/>
    <row r="777" ht="13.8"/>
    <row r="778" ht="13.8"/>
    <row r="779" ht="13.8"/>
    <row r="780" ht="13.8"/>
    <row r="781" ht="13.8"/>
    <row r="782" ht="13.8"/>
    <row r="783" ht="13.8"/>
    <row r="784" ht="13.8"/>
    <row r="785" ht="13.8"/>
    <row r="786" ht="13.8"/>
    <row r="787" ht="13.8"/>
    <row r="788" ht="13.8"/>
    <row r="789" ht="13.8"/>
    <row r="790" ht="13.8"/>
    <row r="791" ht="13.8"/>
    <row r="792" ht="13.8"/>
    <row r="793" ht="13.8"/>
    <row r="794" ht="13.8"/>
    <row r="795" ht="13.8"/>
    <row r="796" ht="13.8"/>
    <row r="797" ht="13.8"/>
    <row r="798" ht="13.8"/>
    <row r="799" ht="13.8"/>
    <row r="800" ht="13.8"/>
    <row r="801" ht="13.8"/>
    <row r="802" ht="13.8"/>
    <row r="803" ht="13.8"/>
    <row r="804" ht="13.8"/>
    <row r="805" ht="13.8"/>
    <row r="806" ht="13.8"/>
    <row r="807" ht="13.8"/>
    <row r="808" ht="13.8"/>
    <row r="809" ht="13.8"/>
    <row r="810" ht="13.8"/>
    <row r="811" ht="13.8"/>
    <row r="812" ht="13.8"/>
    <row r="813" ht="13.8"/>
    <row r="814" ht="13.8"/>
    <row r="815" ht="13.8"/>
    <row r="816" ht="13.8"/>
    <row r="817" ht="13.8"/>
    <row r="818" ht="13.8"/>
    <row r="819" ht="13.8"/>
    <row r="820" ht="13.8"/>
    <row r="821" ht="13.8"/>
    <row r="822" ht="13.8"/>
    <row r="823" ht="13.8"/>
    <row r="824" ht="13.8"/>
    <row r="825" ht="13.8"/>
    <row r="826" ht="13.8"/>
    <row r="827" ht="13.8"/>
    <row r="828" ht="13.8"/>
    <row r="829" ht="13.8"/>
    <row r="830" ht="13.8"/>
    <row r="831" ht="13.8"/>
    <row r="832" ht="13.8"/>
    <row r="833" ht="13.8"/>
    <row r="834" ht="13.8"/>
    <row r="835" ht="13.8"/>
    <row r="836" ht="13.8"/>
    <row r="837" ht="13.8"/>
    <row r="838" ht="13.8"/>
    <row r="839" ht="13.8"/>
    <row r="840" ht="13.8"/>
    <row r="841" ht="13.8"/>
    <row r="842" ht="13.8"/>
    <row r="843" ht="13.8"/>
    <row r="844" ht="13.8"/>
    <row r="845" ht="13.8"/>
    <row r="846" ht="13.8"/>
    <row r="847" ht="13.8"/>
    <row r="848" ht="13.8"/>
    <row r="849" ht="13.8"/>
    <row r="850" ht="13.8"/>
    <row r="851" ht="13.8"/>
    <row r="852" ht="13.8"/>
    <row r="853" ht="13.8"/>
    <row r="854" ht="13.8"/>
    <row r="855" ht="13.8"/>
    <row r="856" ht="13.8"/>
    <row r="857" ht="13.8"/>
    <row r="858" ht="13.8"/>
    <row r="859" ht="13.8"/>
    <row r="860" ht="13.8"/>
    <row r="861" ht="13.8"/>
    <row r="862" ht="13.8"/>
    <row r="863" ht="13.8"/>
    <row r="864" ht="13.8"/>
    <row r="865" ht="13.8"/>
    <row r="866" ht="13.8"/>
    <row r="867" ht="13.8"/>
    <row r="868" ht="13.8"/>
    <row r="869" ht="13.8"/>
    <row r="870" ht="13.8"/>
    <row r="871" ht="13.8"/>
    <row r="872" ht="13.8"/>
    <row r="873" ht="13.8"/>
    <row r="874" ht="13.8"/>
    <row r="875" ht="13.8"/>
    <row r="876" ht="13.8"/>
    <row r="877" ht="13.8"/>
    <row r="878" ht="13.8"/>
    <row r="879" ht="13.8"/>
    <row r="880" ht="13.8"/>
    <row r="881" ht="13.8"/>
    <row r="882" ht="13.8"/>
    <row r="883" ht="13.8"/>
    <row r="884" ht="13.8"/>
    <row r="885" ht="13.8"/>
    <row r="886" ht="13.8"/>
    <row r="887" ht="13.8"/>
    <row r="888" ht="13.8"/>
    <row r="889" ht="13.8"/>
    <row r="890" ht="13.8"/>
    <row r="891" ht="13.8"/>
    <row r="892" ht="13.8"/>
    <row r="893" ht="13.8"/>
    <row r="894" ht="13.8"/>
    <row r="895" ht="13.8"/>
    <row r="896" ht="13.8"/>
    <row r="897" ht="13.8"/>
    <row r="898" ht="13.8"/>
    <row r="899" ht="13.8"/>
    <row r="900" ht="13.8"/>
    <row r="901" ht="13.8"/>
    <row r="902" ht="13.8"/>
    <row r="903" ht="13.8"/>
    <row r="904" ht="13.8"/>
    <row r="905" ht="13.8"/>
    <row r="906" ht="13.8"/>
    <row r="907" ht="13.8"/>
    <row r="908" ht="13.8"/>
    <row r="909" ht="13.8"/>
    <row r="910" ht="13.8"/>
    <row r="911" ht="13.8"/>
    <row r="912" ht="13.8"/>
    <row r="913" ht="13.8"/>
    <row r="914" ht="13.8"/>
    <row r="915" ht="13.8"/>
    <row r="916" ht="13.8"/>
    <row r="917" ht="13.8"/>
    <row r="918" ht="13.8"/>
    <row r="919" ht="13.8"/>
    <row r="920" ht="13.8"/>
    <row r="921" ht="13.8"/>
    <row r="922" ht="13.8"/>
    <row r="923" ht="13.8"/>
    <row r="924" ht="13.8"/>
    <row r="925" ht="13.8"/>
    <row r="926" ht="13.8"/>
    <row r="927" ht="13.8"/>
    <row r="928" ht="13.8"/>
    <row r="929" ht="13.8"/>
    <row r="930" ht="13.8"/>
    <row r="931" ht="13.8"/>
    <row r="932" ht="13.8"/>
    <row r="933" ht="13.8"/>
    <row r="934" ht="13.8"/>
    <row r="935" ht="13.8"/>
    <row r="936" ht="13.8"/>
    <row r="937" ht="13.8"/>
    <row r="938" ht="13.8"/>
    <row r="939" ht="13.8"/>
    <row r="940" ht="13.8"/>
    <row r="941" ht="13.8"/>
    <row r="942" ht="13.8"/>
    <row r="943" ht="13.8"/>
    <row r="944" ht="13.8"/>
    <row r="945" ht="13.8"/>
    <row r="946" ht="13.8"/>
    <row r="947" ht="13.8"/>
    <row r="948" ht="13.8"/>
    <row r="949" ht="13.8"/>
    <row r="950" ht="13.8"/>
    <row r="951" ht="13.8"/>
    <row r="952" ht="13.8"/>
    <row r="953" ht="13.8"/>
    <row r="954" ht="13.8"/>
    <row r="955" ht="13.8"/>
    <row r="956" ht="13.8"/>
    <row r="957" ht="13.8"/>
    <row r="958" ht="13.8"/>
    <row r="959" ht="13.8"/>
    <row r="960" ht="13.8"/>
    <row r="961" ht="13.8"/>
    <row r="962" ht="13.8"/>
    <row r="963" ht="13.8"/>
    <row r="964" ht="13.8"/>
    <row r="965" ht="13.8"/>
    <row r="966" ht="13.8"/>
    <row r="967" ht="13.8"/>
    <row r="968" ht="13.8"/>
    <row r="969" ht="13.8"/>
    <row r="970" ht="13.8"/>
    <row r="971" ht="13.8"/>
    <row r="972" ht="13.8"/>
    <row r="973" ht="13.8"/>
    <row r="974" ht="13.8"/>
    <row r="975" ht="13.8"/>
    <row r="976" ht="13.8"/>
    <row r="977" ht="13.8"/>
    <row r="978" ht="13.8"/>
    <row r="979" ht="13.8"/>
    <row r="980" ht="13.8"/>
    <row r="981" ht="13.8"/>
    <row r="982" ht="13.8"/>
    <row r="983" ht="13.8"/>
    <row r="984" ht="13.8"/>
    <row r="985" ht="13.8"/>
    <row r="986" ht="13.8"/>
    <row r="987" ht="13.8"/>
    <row r="988" ht="13.8"/>
    <row r="989" ht="13.8"/>
    <row r="990" ht="13.8"/>
    <row r="991" ht="13.8"/>
    <row r="992" ht="13.8"/>
    <row r="993" ht="13.8"/>
    <row r="994" ht="13.8"/>
    <row r="995" ht="13.8"/>
    <row r="996" ht="13.8"/>
    <row r="997" ht="13.8"/>
    <row r="998" ht="13.8"/>
    <row r="999" ht="13.8"/>
    <row r="1000" ht="13.8"/>
  </sheetData>
  <mergeCells count="18">
    <mergeCell ref="A41:J42"/>
    <mergeCell ref="A43:J53"/>
    <mergeCell ref="K43:T53"/>
    <mergeCell ref="K41:T42"/>
    <mergeCell ref="A1:D2"/>
    <mergeCell ref="E1:H2"/>
    <mergeCell ref="I1:L2"/>
    <mergeCell ref="Q1:T2"/>
    <mergeCell ref="A3:D40"/>
    <mergeCell ref="Q3:T40"/>
    <mergeCell ref="M21:P22"/>
    <mergeCell ref="M1:P2"/>
    <mergeCell ref="M3:P20"/>
    <mergeCell ref="E3:H20"/>
    <mergeCell ref="E21:H22"/>
    <mergeCell ref="I3:L40"/>
    <mergeCell ref="E23:H40"/>
    <mergeCell ref="M23:P40"/>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sheetPr>
    <tabColor rgb="FF00FF00"/>
    <outlinePr summaryBelow="0" summaryRight="0"/>
  </sheetPr>
  <dimension ref="A3:F15"/>
  <sheetViews>
    <sheetView tabSelected="1" workbookViewId="0">
      <selection activeCell="D9" sqref="D9"/>
    </sheetView>
  </sheetViews>
  <sheetFormatPr defaultColWidth="14.44140625" defaultRowHeight="15.75" customHeight="1"/>
  <cols>
    <col min="1" max="1" width="5.109375" customWidth="1"/>
    <col min="2" max="2" width="25.88671875" customWidth="1"/>
    <col min="3" max="3" width="21.5546875" customWidth="1"/>
    <col min="4" max="4" width="19.6640625" customWidth="1"/>
    <col min="5" max="5" width="33.44140625" customWidth="1"/>
    <col min="6" max="6" width="24" customWidth="1"/>
  </cols>
  <sheetData>
    <row r="3" spans="1:6" ht="14.4">
      <c r="A3" s="214" t="s">
        <v>48</v>
      </c>
      <c r="B3" s="193"/>
      <c r="C3" s="193"/>
      <c r="D3" s="193"/>
      <c r="E3" s="193"/>
      <c r="F3" s="184"/>
    </row>
    <row r="4" spans="1:6" ht="14.4">
      <c r="A4" s="19" t="s">
        <v>49</v>
      </c>
      <c r="B4" s="20" t="s">
        <v>50</v>
      </c>
      <c r="C4" s="20" t="s">
        <v>51</v>
      </c>
      <c r="D4" s="20" t="s">
        <v>52</v>
      </c>
      <c r="E4" s="20" t="s">
        <v>53</v>
      </c>
      <c r="F4" s="20" t="s">
        <v>54</v>
      </c>
    </row>
    <row r="5" spans="1:6" ht="70.5" customHeight="1">
      <c r="A5" s="21">
        <v>1</v>
      </c>
      <c r="B5" s="154" t="s">
        <v>407</v>
      </c>
      <c r="C5" s="154" t="s">
        <v>413</v>
      </c>
      <c r="D5" s="22">
        <v>79029914210</v>
      </c>
      <c r="E5" s="160" t="s">
        <v>418</v>
      </c>
      <c r="F5" s="154" t="s">
        <v>419</v>
      </c>
    </row>
    <row r="6" spans="1:6" ht="57.75" customHeight="1">
      <c r="A6" s="21">
        <v>2</v>
      </c>
      <c r="B6" s="154" t="s">
        <v>408</v>
      </c>
      <c r="C6" s="154" t="s">
        <v>414</v>
      </c>
      <c r="D6" s="22">
        <v>79659069004</v>
      </c>
      <c r="E6" s="160" t="s">
        <v>415</v>
      </c>
      <c r="F6" s="154" t="s">
        <v>419</v>
      </c>
    </row>
    <row r="7" spans="1:6" ht="57.75" customHeight="1">
      <c r="A7" s="159">
        <v>3</v>
      </c>
      <c r="B7" s="154" t="s">
        <v>409</v>
      </c>
      <c r="C7" s="160" t="s">
        <v>414</v>
      </c>
      <c r="D7" s="22">
        <v>79676134433</v>
      </c>
      <c r="E7" s="160" t="s">
        <v>415</v>
      </c>
      <c r="F7" s="154" t="s">
        <v>419</v>
      </c>
    </row>
    <row r="8" spans="1:6" ht="42.75" customHeight="1">
      <c r="A8" s="21">
        <v>4</v>
      </c>
      <c r="B8" s="155" t="s">
        <v>410</v>
      </c>
      <c r="C8" s="160" t="s">
        <v>416</v>
      </c>
      <c r="D8" s="22">
        <v>79233502955</v>
      </c>
      <c r="E8" s="162" t="s">
        <v>415</v>
      </c>
      <c r="F8" s="154" t="s">
        <v>419</v>
      </c>
    </row>
    <row r="9" spans="1:6" ht="52.5" customHeight="1">
      <c r="A9" s="21">
        <v>5</v>
      </c>
      <c r="B9" s="158" t="s">
        <v>412</v>
      </c>
      <c r="C9" s="160" t="s">
        <v>417</v>
      </c>
      <c r="D9" s="22">
        <v>79130388482</v>
      </c>
      <c r="E9" s="160" t="s">
        <v>415</v>
      </c>
      <c r="F9" s="154" t="s">
        <v>419</v>
      </c>
    </row>
    <row r="10" spans="1:6" ht="30" customHeight="1">
      <c r="A10" s="161">
        <v>6</v>
      </c>
      <c r="B10" s="154" t="s">
        <v>411</v>
      </c>
      <c r="C10" s="160" t="s">
        <v>416</v>
      </c>
      <c r="D10" s="22">
        <v>79835858200</v>
      </c>
      <c r="E10" s="160" t="s">
        <v>415</v>
      </c>
      <c r="F10" s="154" t="s">
        <v>419</v>
      </c>
    </row>
    <row r="11" spans="1:6" ht="15.75" customHeight="1">
      <c r="A11" s="8"/>
      <c r="B11" s="157"/>
    </row>
    <row r="12" spans="1:6" ht="15.75" customHeight="1">
      <c r="A12" s="8"/>
    </row>
    <row r="13" spans="1:6" ht="15.75" customHeight="1">
      <c r="A13" s="8"/>
    </row>
    <row r="14" spans="1:6" ht="15.75" customHeight="1">
      <c r="A14" s="8"/>
    </row>
    <row r="15" spans="1:6" ht="15.75" customHeight="1">
      <c r="A15" s="8"/>
    </row>
  </sheetData>
  <mergeCells count="1">
    <mergeCell ref="A3:F3"/>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sheetPr>
    <tabColor rgb="FF00FF00"/>
    <outlinePr summaryBelow="0" summaryRight="0"/>
  </sheetPr>
  <dimension ref="A1:Z152"/>
  <sheetViews>
    <sheetView topLeftCell="A67" workbookViewId="0">
      <selection activeCell="G16" sqref="G16"/>
    </sheetView>
  </sheetViews>
  <sheetFormatPr defaultColWidth="14.44140625" defaultRowHeight="15.75" customHeight="1"/>
  <cols>
    <col min="3" max="3" width="16.5546875" customWidth="1"/>
    <col min="4" max="4" width="18.88671875" customWidth="1"/>
    <col min="5" max="5" width="11.44140625" customWidth="1"/>
    <col min="6" max="6" width="20.109375" customWidth="1"/>
    <col min="7" max="7" width="21.44140625" customWidth="1"/>
    <col min="8" max="8" width="12.44140625" customWidth="1"/>
    <col min="9" max="9" width="16.33203125" customWidth="1"/>
    <col min="10" max="10" width="19" customWidth="1"/>
    <col min="13" max="13" width="24.109375" customWidth="1"/>
    <col min="14" max="14" width="15.5546875" customWidth="1"/>
  </cols>
  <sheetData>
    <row r="1" spans="2:12" ht="15.75" customHeight="1">
      <c r="B1" s="23" t="s">
        <v>55</v>
      </c>
    </row>
    <row r="2" spans="2:12" ht="15.6">
      <c r="B2" s="24"/>
    </row>
    <row r="3" spans="2:12" ht="15.75" customHeight="1">
      <c r="B3" s="215" t="s">
        <v>56</v>
      </c>
      <c r="C3" s="186"/>
      <c r="D3" s="186"/>
      <c r="E3" s="186"/>
      <c r="F3" s="186"/>
      <c r="G3" s="186"/>
      <c r="H3" s="186"/>
      <c r="I3" s="186"/>
      <c r="J3" s="25"/>
      <c r="K3" s="25"/>
      <c r="L3" s="25"/>
    </row>
    <row r="6" spans="2:12" ht="15.75" customHeight="1">
      <c r="B6" s="23" t="s">
        <v>57</v>
      </c>
    </row>
    <row r="7" spans="2:12" ht="14.4">
      <c r="B7" s="26"/>
    </row>
    <row r="8" spans="2:12" ht="17.399999999999999">
      <c r="B8" s="27" t="s">
        <v>58</v>
      </c>
    </row>
    <row r="9" spans="2:12" ht="17.399999999999999">
      <c r="B9" s="27"/>
    </row>
    <row r="10" spans="2:12" ht="17.399999999999999">
      <c r="B10" s="28">
        <v>10</v>
      </c>
      <c r="C10" s="29"/>
      <c r="D10" s="30" t="s">
        <v>59</v>
      </c>
      <c r="E10" s="17"/>
      <c r="F10" s="31"/>
    </row>
    <row r="11" spans="2:12" ht="17.399999999999999">
      <c r="B11" s="28">
        <v>11</v>
      </c>
      <c r="C11" s="29"/>
      <c r="D11" s="30" t="s">
        <v>60</v>
      </c>
      <c r="E11" s="17"/>
      <c r="F11" s="31"/>
    </row>
    <row r="12" spans="2:12" ht="17.399999999999999">
      <c r="B12" s="28">
        <v>12</v>
      </c>
      <c r="C12" s="29"/>
      <c r="D12" s="30" t="s">
        <v>61</v>
      </c>
      <c r="E12" s="17"/>
      <c r="F12" s="31"/>
    </row>
    <row r="13" spans="2:12" ht="17.399999999999999">
      <c r="B13" s="28">
        <v>13</v>
      </c>
      <c r="C13" s="29"/>
      <c r="D13" s="30" t="s">
        <v>62</v>
      </c>
      <c r="E13" s="17"/>
      <c r="F13" s="31"/>
    </row>
    <row r="14" spans="2:12" ht="17.399999999999999">
      <c r="B14" s="28">
        <v>14</v>
      </c>
      <c r="C14" s="29"/>
      <c r="D14" s="30" t="s">
        <v>63</v>
      </c>
      <c r="E14" s="17"/>
      <c r="F14" s="31"/>
    </row>
    <row r="15" spans="2:12" ht="17.399999999999999">
      <c r="B15" s="28">
        <v>15</v>
      </c>
      <c r="C15" s="29"/>
      <c r="D15" s="30" t="s">
        <v>64</v>
      </c>
      <c r="E15" s="17"/>
      <c r="F15" s="31"/>
    </row>
    <row r="16" spans="2:12" ht="17.399999999999999">
      <c r="B16" s="28">
        <v>16</v>
      </c>
      <c r="C16" s="29"/>
      <c r="D16" s="30" t="s">
        <v>65</v>
      </c>
      <c r="E16" s="17"/>
      <c r="F16" s="31"/>
    </row>
    <row r="17" spans="2:6" ht="17.399999999999999">
      <c r="B17" s="28">
        <v>17</v>
      </c>
      <c r="C17" s="29"/>
      <c r="D17" s="30" t="s">
        <v>66</v>
      </c>
      <c r="E17" s="17"/>
      <c r="F17" s="31"/>
    </row>
    <row r="18" spans="2:6" ht="14.4">
      <c r="B18" s="32" t="s">
        <v>67</v>
      </c>
      <c r="C18" s="33">
        <f>SUM(C10:C17)</f>
        <v>0</v>
      </c>
      <c r="D18" s="17"/>
      <c r="E18" s="17"/>
    </row>
    <row r="19" spans="2:6" ht="17.399999999999999">
      <c r="B19" s="27" t="s">
        <v>68</v>
      </c>
      <c r="C19" s="33"/>
      <c r="D19" s="17"/>
      <c r="E19" s="17"/>
    </row>
    <row r="20" spans="2:6" ht="17.399999999999999">
      <c r="B20" s="27"/>
      <c r="C20" s="33"/>
      <c r="D20" s="17"/>
      <c r="E20" s="17"/>
    </row>
    <row r="21" spans="2:6" ht="17.399999999999999">
      <c r="B21" s="28">
        <v>20</v>
      </c>
      <c r="C21" s="29"/>
      <c r="D21" s="30" t="s">
        <v>69</v>
      </c>
      <c r="E21" s="17"/>
    </row>
    <row r="22" spans="2:6" ht="17.399999999999999">
      <c r="B22" s="28">
        <v>21</v>
      </c>
      <c r="C22" s="29"/>
      <c r="D22" s="30" t="s">
        <v>70</v>
      </c>
      <c r="E22" s="17"/>
    </row>
    <row r="23" spans="2:6" ht="17.399999999999999">
      <c r="B23" s="28">
        <v>22</v>
      </c>
      <c r="C23" s="29"/>
      <c r="D23" s="30" t="s">
        <v>71</v>
      </c>
      <c r="E23" s="17"/>
    </row>
    <row r="24" spans="2:6" ht="17.399999999999999">
      <c r="B24" s="28">
        <v>23</v>
      </c>
      <c r="C24" s="29"/>
      <c r="D24" s="30" t="s">
        <v>72</v>
      </c>
      <c r="E24" s="17"/>
    </row>
    <row r="25" spans="2:6" ht="17.399999999999999">
      <c r="B25" s="28">
        <v>24</v>
      </c>
      <c r="C25" s="29"/>
      <c r="D25" s="30" t="s">
        <v>73</v>
      </c>
      <c r="E25" s="17"/>
    </row>
    <row r="26" spans="2:6" ht="17.399999999999999">
      <c r="B26" s="28">
        <v>25</v>
      </c>
      <c r="C26" s="29"/>
      <c r="D26" s="30" t="s">
        <v>74</v>
      </c>
      <c r="E26" s="17"/>
    </row>
    <row r="27" spans="2:6" ht="17.399999999999999">
      <c r="B27" s="28">
        <v>26</v>
      </c>
      <c r="C27" s="29"/>
      <c r="D27" s="30" t="s">
        <v>75</v>
      </c>
      <c r="E27" s="17"/>
    </row>
    <row r="28" spans="2:6" ht="17.399999999999999">
      <c r="B28" s="28">
        <v>27</v>
      </c>
      <c r="C28" s="29"/>
      <c r="D28" s="30" t="s">
        <v>76</v>
      </c>
      <c r="E28" s="17"/>
    </row>
    <row r="29" spans="2:6" ht="14.4">
      <c r="B29" s="32" t="s">
        <v>67</v>
      </c>
      <c r="C29" s="33">
        <f>SUM(C21:C28)</f>
        <v>0</v>
      </c>
      <c r="D29" s="17"/>
      <c r="E29" s="17"/>
    </row>
    <row r="30" spans="2:6" ht="17.399999999999999">
      <c r="B30" s="27" t="s">
        <v>77</v>
      </c>
      <c r="C30" s="33"/>
      <c r="D30" s="17"/>
      <c r="E30" s="17"/>
    </row>
    <row r="31" spans="2:6" ht="17.399999999999999">
      <c r="B31" s="27"/>
      <c r="C31" s="33"/>
      <c r="D31" s="17"/>
      <c r="E31" s="17"/>
    </row>
    <row r="32" spans="2:6" ht="17.399999999999999">
      <c r="B32" s="28">
        <v>30</v>
      </c>
      <c r="C32" s="29"/>
      <c r="D32" s="30" t="s">
        <v>78</v>
      </c>
      <c r="E32" s="17"/>
    </row>
    <row r="33" spans="2:5" ht="17.399999999999999">
      <c r="B33" s="28">
        <v>31</v>
      </c>
      <c r="C33" s="29"/>
      <c r="D33" s="30" t="s">
        <v>79</v>
      </c>
      <c r="E33" s="17"/>
    </row>
    <row r="34" spans="2:5" ht="17.399999999999999">
      <c r="B34" s="28">
        <v>32</v>
      </c>
      <c r="C34" s="29"/>
      <c r="D34" s="30" t="s">
        <v>80</v>
      </c>
      <c r="E34" s="17"/>
    </row>
    <row r="35" spans="2:5" ht="17.399999999999999">
      <c r="B35" s="28">
        <v>33</v>
      </c>
      <c r="C35" s="29"/>
      <c r="D35" s="30" t="s">
        <v>81</v>
      </c>
      <c r="E35" s="17"/>
    </row>
    <row r="36" spans="2:5" ht="17.399999999999999">
      <c r="B36" s="28">
        <v>34</v>
      </c>
      <c r="C36" s="29"/>
      <c r="D36" s="30" t="s">
        <v>82</v>
      </c>
      <c r="E36" s="17"/>
    </row>
    <row r="37" spans="2:5" ht="17.399999999999999">
      <c r="B37" s="28">
        <v>35</v>
      </c>
      <c r="C37" s="29"/>
      <c r="D37" s="30" t="s">
        <v>83</v>
      </c>
      <c r="E37" s="17"/>
    </row>
    <row r="38" spans="2:5" ht="17.399999999999999">
      <c r="B38" s="28">
        <v>36</v>
      </c>
      <c r="C38" s="29"/>
      <c r="D38" s="30" t="s">
        <v>84</v>
      </c>
      <c r="E38" s="17"/>
    </row>
    <row r="39" spans="2:5" ht="17.399999999999999">
      <c r="B39" s="28">
        <v>37</v>
      </c>
      <c r="C39" s="29"/>
      <c r="D39" s="30" t="s">
        <v>85</v>
      </c>
      <c r="E39" s="17"/>
    </row>
    <row r="40" spans="2:5" ht="14.4">
      <c r="B40" s="32" t="s">
        <v>67</v>
      </c>
      <c r="C40" s="33">
        <f>SUM(C32:C39)</f>
        <v>0</v>
      </c>
      <c r="D40" s="17"/>
      <c r="E40" s="17"/>
    </row>
    <row r="41" spans="2:5" ht="17.399999999999999">
      <c r="B41" s="27" t="s">
        <v>86</v>
      </c>
      <c r="C41" s="33"/>
      <c r="D41" s="17"/>
      <c r="E41" s="17"/>
    </row>
    <row r="42" spans="2:5" ht="17.399999999999999">
      <c r="B42" s="27"/>
      <c r="C42" s="33"/>
      <c r="D42" s="17"/>
      <c r="E42" s="17"/>
    </row>
    <row r="43" spans="2:5" ht="17.399999999999999">
      <c r="B43" s="28">
        <v>40</v>
      </c>
      <c r="C43" s="29"/>
      <c r="D43" s="30" t="s">
        <v>87</v>
      </c>
      <c r="E43" s="17"/>
    </row>
    <row r="44" spans="2:5" ht="17.399999999999999">
      <c r="B44" s="28">
        <v>41</v>
      </c>
      <c r="C44" s="29"/>
      <c r="D44" s="30" t="s">
        <v>88</v>
      </c>
      <c r="E44" s="17"/>
    </row>
    <row r="45" spans="2:5" ht="17.399999999999999">
      <c r="B45" s="28">
        <v>42</v>
      </c>
      <c r="C45" s="29"/>
      <c r="D45" s="30" t="s">
        <v>89</v>
      </c>
      <c r="E45" s="17"/>
    </row>
    <row r="46" spans="2:5" ht="17.399999999999999">
      <c r="B46" s="28">
        <v>43</v>
      </c>
      <c r="C46" s="29"/>
      <c r="D46" s="30" t="s">
        <v>90</v>
      </c>
      <c r="E46" s="17"/>
    </row>
    <row r="47" spans="2:5" ht="17.399999999999999">
      <c r="B47" s="28">
        <v>44</v>
      </c>
      <c r="C47" s="29"/>
      <c r="D47" s="30" t="s">
        <v>91</v>
      </c>
      <c r="E47" s="17"/>
    </row>
    <row r="48" spans="2:5" ht="17.399999999999999">
      <c r="B48" s="28">
        <v>45</v>
      </c>
      <c r="C48" s="29"/>
      <c r="D48" s="30" t="s">
        <v>92</v>
      </c>
      <c r="E48" s="17"/>
    </row>
    <row r="49" spans="2:5" ht="17.399999999999999">
      <c r="B49" s="28">
        <v>46</v>
      </c>
      <c r="C49" s="29"/>
      <c r="D49" s="30" t="s">
        <v>93</v>
      </c>
      <c r="E49" s="17"/>
    </row>
    <row r="50" spans="2:5" ht="17.399999999999999">
      <c r="B50" s="28">
        <v>47</v>
      </c>
      <c r="C50" s="29"/>
      <c r="D50" s="30" t="s">
        <v>94</v>
      </c>
      <c r="E50" s="17"/>
    </row>
    <row r="51" spans="2:5" ht="14.4">
      <c r="B51" s="32" t="s">
        <v>67</v>
      </c>
      <c r="C51" s="33">
        <f>SUM(C43:C50)</f>
        <v>0</v>
      </c>
      <c r="D51" s="17"/>
      <c r="E51" s="17"/>
    </row>
    <row r="52" spans="2:5" ht="17.399999999999999">
      <c r="B52" s="27" t="s">
        <v>95</v>
      </c>
      <c r="C52" s="33"/>
      <c r="D52" s="17"/>
      <c r="E52" s="17"/>
    </row>
    <row r="53" spans="2:5" ht="17.399999999999999">
      <c r="B53" s="27"/>
      <c r="C53" s="33"/>
      <c r="D53" s="17"/>
      <c r="E53" s="17"/>
    </row>
    <row r="54" spans="2:5" ht="17.399999999999999">
      <c r="B54" s="28">
        <v>50</v>
      </c>
      <c r="C54" s="29"/>
      <c r="D54" s="30" t="s">
        <v>96</v>
      </c>
      <c r="E54" s="17"/>
    </row>
    <row r="55" spans="2:5" ht="17.399999999999999">
      <c r="B55" s="28">
        <v>51</v>
      </c>
      <c r="C55" s="29"/>
      <c r="D55" s="30" t="s">
        <v>97</v>
      </c>
      <c r="E55" s="17"/>
    </row>
    <row r="56" spans="2:5" ht="17.399999999999999">
      <c r="B56" s="28">
        <v>52</v>
      </c>
      <c r="C56" s="29"/>
      <c r="D56" s="30" t="s">
        <v>98</v>
      </c>
      <c r="E56" s="17"/>
    </row>
    <row r="57" spans="2:5" ht="17.399999999999999">
      <c r="B57" s="28">
        <v>53</v>
      </c>
      <c r="C57" s="29"/>
      <c r="D57" s="30" t="s">
        <v>99</v>
      </c>
      <c r="E57" s="17"/>
    </row>
    <row r="58" spans="2:5" ht="17.399999999999999">
      <c r="B58" s="28">
        <v>54</v>
      </c>
      <c r="C58" s="29"/>
      <c r="D58" s="30" t="s">
        <v>100</v>
      </c>
      <c r="E58" s="17"/>
    </row>
    <row r="59" spans="2:5" ht="17.399999999999999">
      <c r="B59" s="28">
        <v>55</v>
      </c>
      <c r="C59" s="29"/>
      <c r="D59" s="30" t="s">
        <v>101</v>
      </c>
      <c r="E59" s="17"/>
    </row>
    <row r="60" spans="2:5" ht="17.399999999999999">
      <c r="B60" s="28">
        <v>56</v>
      </c>
      <c r="C60" s="29"/>
      <c r="D60" s="30" t="s">
        <v>102</v>
      </c>
      <c r="E60" s="17"/>
    </row>
    <row r="61" spans="2:5" ht="17.399999999999999">
      <c r="B61" s="28">
        <v>57</v>
      </c>
      <c r="C61" s="29"/>
      <c r="D61" s="30" t="s">
        <v>103</v>
      </c>
      <c r="E61" s="17"/>
    </row>
    <row r="62" spans="2:5" ht="14.4">
      <c r="B62" s="32" t="s">
        <v>67</v>
      </c>
      <c r="C62" s="33">
        <f>SUM(C54:C61)</f>
        <v>0</v>
      </c>
      <c r="D62" s="17"/>
      <c r="E62" s="17"/>
    </row>
    <row r="63" spans="2:5" ht="17.399999999999999">
      <c r="B63" s="27" t="s">
        <v>104</v>
      </c>
      <c r="C63" s="33"/>
      <c r="D63" s="17"/>
      <c r="E63" s="17"/>
    </row>
    <row r="64" spans="2:5" ht="17.399999999999999">
      <c r="B64" s="27"/>
      <c r="C64" s="33"/>
      <c r="D64" s="17"/>
      <c r="E64" s="17"/>
    </row>
    <row r="65" spans="2:5" ht="17.399999999999999">
      <c r="B65" s="28">
        <v>60</v>
      </c>
      <c r="C65" s="29"/>
      <c r="D65" s="30" t="s">
        <v>105</v>
      </c>
      <c r="E65" s="17"/>
    </row>
    <row r="66" spans="2:5" ht="17.399999999999999">
      <c r="B66" s="28">
        <v>61</v>
      </c>
      <c r="C66" s="29"/>
      <c r="D66" s="30" t="s">
        <v>106</v>
      </c>
      <c r="E66" s="17"/>
    </row>
    <row r="67" spans="2:5" ht="17.399999999999999">
      <c r="B67" s="28">
        <v>62</v>
      </c>
      <c r="C67" s="29"/>
      <c r="D67" s="30" t="s">
        <v>107</v>
      </c>
      <c r="E67" s="17"/>
    </row>
    <row r="68" spans="2:5" ht="17.399999999999999">
      <c r="B68" s="28">
        <v>63</v>
      </c>
      <c r="C68" s="29"/>
      <c r="D68" s="30" t="s">
        <v>108</v>
      </c>
      <c r="E68" s="17"/>
    </row>
    <row r="69" spans="2:5" ht="17.399999999999999">
      <c r="B69" s="28">
        <v>64</v>
      </c>
      <c r="C69" s="29"/>
      <c r="D69" s="30" t="s">
        <v>109</v>
      </c>
      <c r="E69" s="17"/>
    </row>
    <row r="70" spans="2:5" ht="17.399999999999999">
      <c r="B70" s="28">
        <v>65</v>
      </c>
      <c r="C70" s="29"/>
      <c r="D70" s="30" t="s">
        <v>110</v>
      </c>
      <c r="E70" s="17"/>
    </row>
    <row r="71" spans="2:5" ht="17.399999999999999">
      <c r="B71" s="28">
        <v>66</v>
      </c>
      <c r="C71" s="29"/>
      <c r="D71" s="30" t="s">
        <v>111</v>
      </c>
      <c r="E71" s="17"/>
    </row>
    <row r="72" spans="2:5" ht="17.399999999999999">
      <c r="B72" s="28">
        <v>67</v>
      </c>
      <c r="C72" s="29"/>
      <c r="D72" s="30" t="s">
        <v>112</v>
      </c>
      <c r="E72" s="17"/>
    </row>
    <row r="73" spans="2:5" ht="14.4">
      <c r="B73" s="32" t="s">
        <v>67</v>
      </c>
      <c r="C73" s="33">
        <f>SUM(C65:C72)</f>
        <v>0</v>
      </c>
      <c r="D73" s="17"/>
      <c r="E73" s="17"/>
    </row>
    <row r="74" spans="2:5" ht="17.399999999999999">
      <c r="B74" s="27" t="s">
        <v>113</v>
      </c>
      <c r="C74" s="33"/>
      <c r="D74" s="17"/>
      <c r="E74" s="17"/>
    </row>
    <row r="75" spans="2:5" ht="17.399999999999999">
      <c r="B75" s="27"/>
      <c r="C75" s="33"/>
      <c r="D75" s="17"/>
      <c r="E75" s="17"/>
    </row>
    <row r="76" spans="2:5" ht="17.399999999999999">
      <c r="B76" s="28">
        <v>70</v>
      </c>
      <c r="C76" s="29"/>
      <c r="D76" s="30" t="s">
        <v>114</v>
      </c>
      <c r="E76" s="17"/>
    </row>
    <row r="77" spans="2:5" ht="17.399999999999999">
      <c r="B77" s="28">
        <v>71</v>
      </c>
      <c r="C77" s="29"/>
      <c r="D77" s="30" t="s">
        <v>115</v>
      </c>
      <c r="E77" s="17"/>
    </row>
    <row r="78" spans="2:5" ht="17.399999999999999">
      <c r="B78" s="28">
        <v>72</v>
      </c>
      <c r="C78" s="29"/>
      <c r="D78" s="30" t="s">
        <v>116</v>
      </c>
      <c r="E78" s="17"/>
    </row>
    <row r="79" spans="2:5" ht="17.399999999999999">
      <c r="B79" s="28">
        <v>73</v>
      </c>
      <c r="C79" s="29"/>
      <c r="D79" s="30" t="s">
        <v>117</v>
      </c>
      <c r="E79" s="17"/>
    </row>
    <row r="80" spans="2:5" ht="17.399999999999999">
      <c r="B80" s="28">
        <v>74</v>
      </c>
      <c r="C80" s="29"/>
      <c r="D80" s="30" t="s">
        <v>118</v>
      </c>
      <c r="E80" s="17"/>
    </row>
    <row r="81" spans="2:14" ht="17.399999999999999">
      <c r="B81" s="28">
        <v>75</v>
      </c>
      <c r="C81" s="29"/>
      <c r="D81" s="30" t="s">
        <v>119</v>
      </c>
      <c r="E81" s="17"/>
    </row>
    <row r="82" spans="2:14" ht="17.399999999999999">
      <c r="B82" s="28">
        <v>76</v>
      </c>
      <c r="C82" s="29"/>
      <c r="D82" s="30" t="s">
        <v>120</v>
      </c>
      <c r="E82" s="17"/>
    </row>
    <row r="83" spans="2:14" ht="17.399999999999999">
      <c r="B83" s="28">
        <v>77</v>
      </c>
      <c r="C83" s="29"/>
      <c r="D83" s="30" t="s">
        <v>121</v>
      </c>
      <c r="E83" s="17"/>
    </row>
    <row r="84" spans="2:14" ht="14.4">
      <c r="B84" s="32" t="s">
        <v>67</v>
      </c>
      <c r="C84" s="33">
        <f>SUM(C76:C83)</f>
        <v>0</v>
      </c>
    </row>
    <row r="87" spans="2:14" ht="18">
      <c r="B87" s="34" t="s">
        <v>122</v>
      </c>
      <c r="L87" s="34" t="s">
        <v>123</v>
      </c>
    </row>
    <row r="88" spans="2:14" ht="15.6">
      <c r="C88" s="31"/>
      <c r="D88" s="31"/>
      <c r="E88" s="31"/>
      <c r="F88" s="31"/>
      <c r="G88" s="31"/>
      <c r="H88" s="31"/>
      <c r="I88" s="31"/>
      <c r="J88" s="31"/>
    </row>
    <row r="89" spans="2:14" ht="17.399999999999999">
      <c r="B89" s="35"/>
      <c r="C89" s="36" t="s">
        <v>124</v>
      </c>
      <c r="D89" s="36" t="s">
        <v>125</v>
      </c>
      <c r="E89" s="36" t="s">
        <v>126</v>
      </c>
      <c r="F89" s="36" t="s">
        <v>127</v>
      </c>
      <c r="G89" s="36" t="s">
        <v>128</v>
      </c>
      <c r="H89" s="36" t="s">
        <v>129</v>
      </c>
      <c r="I89" s="36" t="s">
        <v>130</v>
      </c>
      <c r="J89" s="36" t="s">
        <v>131</v>
      </c>
      <c r="K89" s="37"/>
      <c r="L89" s="38" t="s">
        <v>132</v>
      </c>
      <c r="M89" s="38" t="s">
        <v>133</v>
      </c>
      <c r="N89" s="38" t="s">
        <v>134</v>
      </c>
    </row>
    <row r="90" spans="2:14" ht="15.6">
      <c r="B90" s="37">
        <v>1</v>
      </c>
      <c r="C90" s="39">
        <f>C16</f>
        <v>0</v>
      </c>
      <c r="D90" s="39">
        <f>C13</f>
        <v>0</v>
      </c>
      <c r="E90" s="39">
        <f>C15</f>
        <v>0</v>
      </c>
      <c r="F90" s="39">
        <f>C12</f>
        <v>0</v>
      </c>
      <c r="G90" s="39">
        <f>C10</f>
        <v>0</v>
      </c>
      <c r="H90" s="39">
        <f>C17</f>
        <v>0</v>
      </c>
      <c r="I90" s="39">
        <f>C11</f>
        <v>0</v>
      </c>
      <c r="J90" s="39">
        <f>C14</f>
        <v>0</v>
      </c>
      <c r="L90" s="163" t="s">
        <v>407</v>
      </c>
      <c r="M90" s="16" t="s">
        <v>130</v>
      </c>
      <c r="N90" s="163" t="s">
        <v>420</v>
      </c>
    </row>
    <row r="91" spans="2:14" ht="15.6">
      <c r="B91" s="37">
        <v>2</v>
      </c>
      <c r="C91" s="39">
        <f>C21</f>
        <v>0</v>
      </c>
      <c r="D91" s="39">
        <f>C22</f>
        <v>0</v>
      </c>
      <c r="E91" s="39">
        <f>C25</f>
        <v>0</v>
      </c>
      <c r="F91" s="39">
        <f>C27</f>
        <v>0</v>
      </c>
      <c r="G91" s="39">
        <f>C23</f>
        <v>0</v>
      </c>
      <c r="H91" s="39">
        <f>C24</f>
        <v>0</v>
      </c>
      <c r="I91" s="39">
        <f>C26</f>
        <v>0</v>
      </c>
      <c r="J91" s="39">
        <f>C28</f>
        <v>0</v>
      </c>
      <c r="L91" s="163" t="s">
        <v>412</v>
      </c>
      <c r="M91" s="16" t="s">
        <v>129</v>
      </c>
      <c r="N91" s="163" t="s">
        <v>420</v>
      </c>
    </row>
    <row r="92" spans="2:14" ht="15.6">
      <c r="B92" s="37">
        <v>3</v>
      </c>
      <c r="C92" s="39">
        <f>C39</f>
        <v>0</v>
      </c>
      <c r="D92" s="39">
        <f>C32</f>
        <v>0</v>
      </c>
      <c r="E92" s="39">
        <f>C34</f>
        <v>0</v>
      </c>
      <c r="F92" s="39">
        <f>C35</f>
        <v>0</v>
      </c>
      <c r="G92" s="39">
        <f>C37</f>
        <v>0</v>
      </c>
      <c r="H92" s="39">
        <f>C38</f>
        <v>0</v>
      </c>
      <c r="I92" s="39">
        <f>C36</f>
        <v>0</v>
      </c>
      <c r="J92" s="39">
        <f>C33</f>
        <v>0</v>
      </c>
      <c r="L92" s="163" t="s">
        <v>408</v>
      </c>
      <c r="M92" s="16" t="s">
        <v>128</v>
      </c>
      <c r="N92" s="163" t="s">
        <v>420</v>
      </c>
    </row>
    <row r="93" spans="2:14" ht="15.6">
      <c r="B93" s="37">
        <v>4</v>
      </c>
      <c r="C93" s="39">
        <f>C46</f>
        <v>0</v>
      </c>
      <c r="D93" s="39">
        <f>C50</f>
        <v>0</v>
      </c>
      <c r="E93" s="39">
        <f>C44</f>
        <v>0</v>
      </c>
      <c r="F93" s="39">
        <f>C47</f>
        <v>0</v>
      </c>
      <c r="G93" s="39">
        <f>C49</f>
        <v>0</v>
      </c>
      <c r="H93" s="39">
        <f>C45</f>
        <v>0</v>
      </c>
      <c r="I93" s="39">
        <f>C43</f>
        <v>0</v>
      </c>
      <c r="J93" s="39">
        <f>C48</f>
        <v>0</v>
      </c>
      <c r="L93" s="163" t="s">
        <v>409</v>
      </c>
      <c r="M93" s="16" t="s">
        <v>130</v>
      </c>
      <c r="N93" s="163" t="s">
        <v>420</v>
      </c>
    </row>
    <row r="94" spans="2:14" ht="15.6">
      <c r="B94" s="37">
        <v>5</v>
      </c>
      <c r="C94" s="39">
        <f>C55</f>
        <v>0</v>
      </c>
      <c r="D94" s="39">
        <f>C59</f>
        <v>0</v>
      </c>
      <c r="E94" s="39">
        <f>C57</f>
        <v>0</v>
      </c>
      <c r="F94" s="39">
        <f>C61</f>
        <v>0</v>
      </c>
      <c r="G94" s="39">
        <f>C58</f>
        <v>0</v>
      </c>
      <c r="H94" s="39">
        <f>C54</f>
        <v>0</v>
      </c>
      <c r="I94" s="39">
        <f>C56</f>
        <v>0</v>
      </c>
      <c r="J94" s="39">
        <f>C60</f>
        <v>0</v>
      </c>
      <c r="L94" s="156" t="s">
        <v>411</v>
      </c>
      <c r="M94" s="16" t="s">
        <v>126</v>
      </c>
      <c r="N94" s="163" t="s">
        <v>420</v>
      </c>
    </row>
    <row r="95" spans="2:14" ht="15.6">
      <c r="B95" s="37">
        <v>6</v>
      </c>
      <c r="C95" s="39">
        <f>C70</f>
        <v>0</v>
      </c>
      <c r="D95" s="39">
        <f>C67</f>
        <v>0</v>
      </c>
      <c r="E95" s="39">
        <f>C71</f>
        <v>0</v>
      </c>
      <c r="F95" s="39">
        <f>C65</f>
        <v>0</v>
      </c>
      <c r="G95" s="39">
        <f>C72</f>
        <v>0</v>
      </c>
      <c r="H95" s="39">
        <f>C69</f>
        <v>0</v>
      </c>
      <c r="I95" s="39">
        <f>C66</f>
        <v>0</v>
      </c>
      <c r="J95" s="39">
        <f>C68</f>
        <v>0</v>
      </c>
      <c r="L95" s="156" t="s">
        <v>410</v>
      </c>
      <c r="M95" s="16" t="s">
        <v>124</v>
      </c>
      <c r="N95" s="163" t="s">
        <v>420</v>
      </c>
    </row>
    <row r="96" spans="2:14" ht="15.6">
      <c r="B96" s="37">
        <v>7</v>
      </c>
      <c r="C96" s="39">
        <f>C80</f>
        <v>0</v>
      </c>
      <c r="D96" s="39">
        <f>C82</f>
        <v>0</v>
      </c>
      <c r="E96" s="39">
        <f>C76</f>
        <v>0</v>
      </c>
      <c r="F96" s="39">
        <f>C81</f>
        <v>0</v>
      </c>
      <c r="G96" s="39">
        <f>C79</f>
        <v>0</v>
      </c>
      <c r="H96" s="39">
        <f>C77</f>
        <v>0</v>
      </c>
      <c r="I96" s="39">
        <f>C83</f>
        <v>0</v>
      </c>
      <c r="J96" s="39">
        <f>C78</f>
        <v>0</v>
      </c>
    </row>
    <row r="97" spans="1:26" ht="15.6">
      <c r="A97" s="9"/>
      <c r="B97" s="40" t="s">
        <v>135</v>
      </c>
      <c r="C97" s="41">
        <f t="shared" ref="C97:J97" si="0">SUM(C90:C96)</f>
        <v>0</v>
      </c>
      <c r="D97" s="41">
        <f t="shared" si="0"/>
        <v>0</v>
      </c>
      <c r="E97" s="41">
        <f t="shared" si="0"/>
        <v>0</v>
      </c>
      <c r="F97" s="41">
        <f t="shared" si="0"/>
        <v>0</v>
      </c>
      <c r="G97" s="41">
        <f t="shared" si="0"/>
        <v>0</v>
      </c>
      <c r="H97" s="41">
        <f t="shared" si="0"/>
        <v>0</v>
      </c>
      <c r="I97" s="41">
        <f t="shared" si="0"/>
        <v>0</v>
      </c>
      <c r="J97" s="41">
        <f t="shared" si="0"/>
        <v>0</v>
      </c>
      <c r="K97" s="9"/>
      <c r="L97" s="9"/>
      <c r="M97" s="9"/>
      <c r="N97" s="9"/>
      <c r="O97" s="9"/>
      <c r="P97" s="9"/>
      <c r="Q97" s="9"/>
      <c r="R97" s="9"/>
      <c r="S97" s="9"/>
      <c r="T97" s="9"/>
      <c r="U97" s="9"/>
      <c r="V97" s="9"/>
      <c r="W97" s="9"/>
      <c r="X97" s="9"/>
      <c r="Y97" s="9"/>
      <c r="Z97" s="9"/>
    </row>
    <row r="98" spans="1:26" ht="15.6">
      <c r="B98" s="31"/>
      <c r="C98" s="31"/>
      <c r="D98" s="31"/>
      <c r="E98" s="31"/>
      <c r="F98" s="31"/>
      <c r="G98" s="31"/>
      <c r="H98" s="31"/>
      <c r="I98" s="31"/>
      <c r="J98" s="31"/>
    </row>
    <row r="100" spans="1:26" ht="18.600000000000001">
      <c r="B100" s="42" t="s">
        <v>124</v>
      </c>
    </row>
    <row r="101" spans="1:26" ht="15.6">
      <c r="B101" s="43"/>
    </row>
    <row r="102" spans="1:26" ht="14.4">
      <c r="B102" s="216" t="s">
        <v>136</v>
      </c>
      <c r="C102" s="186"/>
      <c r="D102" s="186"/>
      <c r="E102" s="186"/>
      <c r="F102" s="186"/>
      <c r="G102" s="186"/>
      <c r="H102" s="186"/>
      <c r="I102" s="186"/>
      <c r="J102" s="186"/>
      <c r="K102" s="186"/>
      <c r="L102" s="186"/>
      <c r="M102" s="186"/>
    </row>
    <row r="103" spans="1:26" ht="15.6">
      <c r="B103" s="43"/>
    </row>
    <row r="104" spans="1:26" ht="14.4">
      <c r="B104" s="216" t="s">
        <v>137</v>
      </c>
      <c r="C104" s="186"/>
      <c r="D104" s="186"/>
      <c r="E104" s="186"/>
      <c r="F104" s="186"/>
      <c r="G104" s="186"/>
      <c r="H104" s="186"/>
      <c r="I104" s="186"/>
      <c r="J104" s="186"/>
      <c r="K104" s="186"/>
      <c r="L104" s="186"/>
      <c r="M104" s="186"/>
    </row>
    <row r="105" spans="1:26" ht="14.4">
      <c r="B105" s="44"/>
    </row>
    <row r="106" spans="1:26" ht="18.600000000000001">
      <c r="B106" s="42" t="s">
        <v>125</v>
      </c>
    </row>
    <row r="107" spans="1:26" ht="15.6">
      <c r="B107" s="43"/>
    </row>
    <row r="108" spans="1:26" ht="14.4">
      <c r="B108" s="216" t="s">
        <v>138</v>
      </c>
      <c r="C108" s="186"/>
      <c r="D108" s="186"/>
      <c r="E108" s="186"/>
      <c r="F108" s="186"/>
      <c r="G108" s="186"/>
      <c r="H108" s="186"/>
      <c r="I108" s="186"/>
      <c r="J108" s="186"/>
      <c r="K108" s="186"/>
      <c r="L108" s="186"/>
      <c r="M108" s="186"/>
    </row>
    <row r="109" spans="1:26" ht="15.6">
      <c r="B109" s="43"/>
    </row>
    <row r="110" spans="1:26" ht="14.4">
      <c r="B110" s="216" t="s">
        <v>139</v>
      </c>
      <c r="C110" s="186"/>
      <c r="D110" s="186"/>
      <c r="E110" s="186"/>
      <c r="F110" s="186"/>
      <c r="G110" s="186"/>
      <c r="H110" s="186"/>
      <c r="I110" s="186"/>
      <c r="J110" s="186"/>
      <c r="K110" s="186"/>
      <c r="L110" s="186"/>
      <c r="M110" s="186"/>
    </row>
    <row r="111" spans="1:26" ht="14.4">
      <c r="B111" s="44"/>
    </row>
    <row r="112" spans="1:26" ht="18.600000000000001">
      <c r="B112" s="42" t="s">
        <v>126</v>
      </c>
    </row>
    <row r="113" spans="2:13" ht="15.6">
      <c r="B113" s="43"/>
    </row>
    <row r="114" spans="2:13" ht="14.4">
      <c r="B114" s="216" t="s">
        <v>140</v>
      </c>
      <c r="C114" s="186"/>
      <c r="D114" s="186"/>
      <c r="E114" s="186"/>
      <c r="F114" s="186"/>
      <c r="G114" s="186"/>
      <c r="H114" s="186"/>
      <c r="I114" s="186"/>
      <c r="J114" s="186"/>
      <c r="K114" s="186"/>
      <c r="L114" s="186"/>
      <c r="M114" s="186"/>
    </row>
    <row r="115" spans="2:13" ht="15.6">
      <c r="B115" s="43"/>
    </row>
    <row r="116" spans="2:13" ht="14.4">
      <c r="B116" s="216" t="s">
        <v>141</v>
      </c>
      <c r="C116" s="186"/>
      <c r="D116" s="186"/>
      <c r="E116" s="186"/>
      <c r="F116" s="186"/>
      <c r="G116" s="186"/>
      <c r="H116" s="186"/>
      <c r="I116" s="186"/>
      <c r="J116" s="186"/>
      <c r="K116" s="186"/>
      <c r="L116" s="186"/>
      <c r="M116" s="186"/>
    </row>
    <row r="117" spans="2:13" ht="14.4">
      <c r="B117" s="44"/>
    </row>
    <row r="118" spans="2:13" ht="18.600000000000001">
      <c r="B118" s="42" t="s">
        <v>127</v>
      </c>
    </row>
    <row r="119" spans="2:13" ht="15.6">
      <c r="B119" s="43"/>
    </row>
    <row r="120" spans="2:13" ht="14.4">
      <c r="B120" s="216" t="s">
        <v>142</v>
      </c>
      <c r="C120" s="186"/>
      <c r="D120" s="186"/>
      <c r="E120" s="186"/>
      <c r="F120" s="186"/>
      <c r="G120" s="186"/>
      <c r="H120" s="186"/>
      <c r="I120" s="186"/>
      <c r="J120" s="186"/>
      <c r="K120" s="186"/>
      <c r="L120" s="186"/>
      <c r="M120" s="186"/>
    </row>
    <row r="121" spans="2:13" ht="15.6">
      <c r="B121" s="43"/>
    </row>
    <row r="122" spans="2:13" ht="14.4">
      <c r="B122" s="216" t="s">
        <v>143</v>
      </c>
      <c r="C122" s="186"/>
      <c r="D122" s="186"/>
      <c r="E122" s="186"/>
      <c r="F122" s="186"/>
      <c r="G122" s="186"/>
      <c r="H122" s="186"/>
      <c r="I122" s="186"/>
      <c r="J122" s="186"/>
      <c r="K122" s="186"/>
      <c r="L122" s="186"/>
      <c r="M122" s="186"/>
    </row>
    <row r="123" spans="2:13" ht="14.4">
      <c r="B123" s="44"/>
    </row>
    <row r="124" spans="2:13" ht="18.600000000000001">
      <c r="B124" s="42" t="s">
        <v>128</v>
      </c>
    </row>
    <row r="125" spans="2:13" ht="15.6">
      <c r="B125" s="43"/>
    </row>
    <row r="126" spans="2:13" ht="14.4">
      <c r="B126" s="216" t="s">
        <v>144</v>
      </c>
      <c r="C126" s="186"/>
      <c r="D126" s="186"/>
      <c r="E126" s="186"/>
      <c r="F126" s="186"/>
      <c r="G126" s="186"/>
      <c r="H126" s="186"/>
      <c r="I126" s="186"/>
      <c r="J126" s="186"/>
      <c r="K126" s="186"/>
      <c r="L126" s="186"/>
      <c r="M126" s="186"/>
    </row>
    <row r="127" spans="2:13" ht="15.6">
      <c r="B127" s="43"/>
    </row>
    <row r="128" spans="2:13" ht="14.4">
      <c r="B128" s="216" t="s">
        <v>145</v>
      </c>
      <c r="C128" s="186"/>
      <c r="D128" s="186"/>
      <c r="E128" s="186"/>
      <c r="F128" s="186"/>
      <c r="G128" s="186"/>
      <c r="H128" s="186"/>
      <c r="I128" s="186"/>
      <c r="J128" s="186"/>
      <c r="K128" s="186"/>
      <c r="L128" s="186"/>
      <c r="M128" s="186"/>
    </row>
    <row r="129" spans="2:13" ht="14.4">
      <c r="B129" s="44"/>
    </row>
    <row r="130" spans="2:13" ht="18.600000000000001">
      <c r="B130" s="42" t="s">
        <v>129</v>
      </c>
    </row>
    <row r="131" spans="2:13" ht="15.6">
      <c r="B131" s="43"/>
    </row>
    <row r="132" spans="2:13" ht="14.4">
      <c r="B132" s="216" t="s">
        <v>146</v>
      </c>
      <c r="C132" s="186"/>
      <c r="D132" s="186"/>
      <c r="E132" s="186"/>
      <c r="F132" s="186"/>
      <c r="G132" s="186"/>
      <c r="H132" s="186"/>
      <c r="I132" s="186"/>
      <c r="J132" s="186"/>
      <c r="K132" s="186"/>
      <c r="L132" s="186"/>
      <c r="M132" s="186"/>
    </row>
    <row r="133" spans="2:13" ht="15.6">
      <c r="B133" s="43"/>
    </row>
    <row r="134" spans="2:13" ht="14.4">
      <c r="B134" s="216" t="s">
        <v>147</v>
      </c>
      <c r="C134" s="186"/>
      <c r="D134" s="186"/>
      <c r="E134" s="186"/>
      <c r="F134" s="186"/>
      <c r="G134" s="186"/>
      <c r="H134" s="186"/>
      <c r="I134" s="186"/>
      <c r="J134" s="186"/>
      <c r="K134" s="186"/>
      <c r="L134" s="186"/>
      <c r="M134" s="186"/>
    </row>
    <row r="135" spans="2:13" ht="14.4">
      <c r="B135" s="44"/>
    </row>
    <row r="136" spans="2:13" ht="18.600000000000001">
      <c r="B136" s="42" t="s">
        <v>130</v>
      </c>
    </row>
    <row r="137" spans="2:13" ht="15.6">
      <c r="B137" s="43"/>
    </row>
    <row r="138" spans="2:13" ht="14.4">
      <c r="B138" s="216" t="s">
        <v>148</v>
      </c>
      <c r="C138" s="186"/>
      <c r="D138" s="186"/>
      <c r="E138" s="186"/>
      <c r="F138" s="186"/>
      <c r="G138" s="186"/>
      <c r="H138" s="186"/>
      <c r="I138" s="186"/>
      <c r="J138" s="186"/>
      <c r="K138" s="186"/>
      <c r="L138" s="186"/>
      <c r="M138" s="186"/>
    </row>
    <row r="139" spans="2:13" ht="15.6">
      <c r="B139" s="43"/>
    </row>
    <row r="140" spans="2:13" ht="14.4">
      <c r="B140" s="216" t="s">
        <v>149</v>
      </c>
      <c r="C140" s="186"/>
      <c r="D140" s="186"/>
      <c r="E140" s="186"/>
      <c r="F140" s="186"/>
      <c r="G140" s="186"/>
      <c r="H140" s="186"/>
      <c r="I140" s="186"/>
      <c r="J140" s="186"/>
      <c r="K140" s="186"/>
      <c r="L140" s="186"/>
      <c r="M140" s="186"/>
    </row>
    <row r="141" spans="2:13" ht="14.4">
      <c r="B141" s="44"/>
    </row>
    <row r="142" spans="2:13" ht="18.600000000000001">
      <c r="B142" s="42" t="s">
        <v>131</v>
      </c>
    </row>
    <row r="143" spans="2:13" ht="15.6">
      <c r="B143" s="43"/>
    </row>
    <row r="144" spans="2:13" ht="14.4">
      <c r="B144" s="216" t="s">
        <v>150</v>
      </c>
      <c r="C144" s="186"/>
      <c r="D144" s="186"/>
      <c r="E144" s="186"/>
      <c r="F144" s="186"/>
      <c r="G144" s="186"/>
      <c r="H144" s="186"/>
      <c r="I144" s="186"/>
      <c r="J144" s="186"/>
      <c r="K144" s="186"/>
      <c r="L144" s="186"/>
      <c r="M144" s="186"/>
    </row>
    <row r="145" spans="2:13" ht="15.6">
      <c r="B145" s="43"/>
    </row>
    <row r="146" spans="2:13" ht="14.4">
      <c r="B146" s="216" t="s">
        <v>151</v>
      </c>
      <c r="C146" s="186"/>
      <c r="D146" s="186"/>
      <c r="E146" s="186"/>
      <c r="F146" s="186"/>
      <c r="G146" s="186"/>
      <c r="H146" s="186"/>
      <c r="I146" s="186"/>
      <c r="J146" s="186"/>
      <c r="K146" s="186"/>
      <c r="L146" s="186"/>
      <c r="M146" s="186"/>
    </row>
    <row r="147" spans="2:13" ht="14.4">
      <c r="B147" s="44"/>
    </row>
    <row r="148" spans="2:13" ht="18.600000000000001">
      <c r="B148" s="42" t="s">
        <v>152</v>
      </c>
    </row>
    <row r="149" spans="2:13" ht="15.6">
      <c r="B149" s="43"/>
    </row>
    <row r="150" spans="2:13" ht="14.4">
      <c r="B150" s="216" t="s">
        <v>153</v>
      </c>
      <c r="C150" s="186"/>
      <c r="D150" s="186"/>
      <c r="E150" s="186"/>
      <c r="F150" s="186"/>
      <c r="G150" s="186"/>
      <c r="H150" s="186"/>
      <c r="I150" s="186"/>
      <c r="J150" s="186"/>
      <c r="K150" s="186"/>
      <c r="L150" s="186"/>
      <c r="M150" s="186"/>
    </row>
    <row r="151" spans="2:13" ht="15.6">
      <c r="B151" s="43"/>
    </row>
    <row r="152" spans="2:13" ht="14.4">
      <c r="B152" s="216" t="s">
        <v>154</v>
      </c>
      <c r="C152" s="186"/>
      <c r="D152" s="186"/>
      <c r="E152" s="186"/>
      <c r="F152" s="186"/>
      <c r="G152" s="186"/>
      <c r="H152" s="186"/>
      <c r="I152" s="186"/>
      <c r="J152" s="186"/>
      <c r="K152" s="186"/>
      <c r="L152" s="186"/>
      <c r="M152" s="186"/>
    </row>
  </sheetData>
  <mergeCells count="19">
    <mergeCell ref="B150:M150"/>
    <mergeCell ref="B152:M152"/>
    <mergeCell ref="B120:M120"/>
    <mergeCell ref="B122:M122"/>
    <mergeCell ref="B126:M126"/>
    <mergeCell ref="B128:M128"/>
    <mergeCell ref="B132:M132"/>
    <mergeCell ref="B134:M134"/>
    <mergeCell ref="B138:M138"/>
    <mergeCell ref="B114:M114"/>
    <mergeCell ref="B116:M116"/>
    <mergeCell ref="B140:M140"/>
    <mergeCell ref="B144:M144"/>
    <mergeCell ref="B146:M146"/>
    <mergeCell ref="B3:I3"/>
    <mergeCell ref="B102:M102"/>
    <mergeCell ref="B104:M104"/>
    <mergeCell ref="B108:M108"/>
    <mergeCell ref="B110:M110"/>
  </mergeCells>
  <dataValidations count="1">
    <dataValidation type="list" allowBlank="1" sqref="M90:M95">
      <formula1>"Реализатор,Координатор,Творец,Генератор идей,Исследователь,Эксперт,Дипломат,Исполнитель"</formula1>
    </dataValidation>
  </dataValidations>
  <hyperlinks>
    <hyperlink ref="C89" location="'Командообразование'!B100" display="Реализатор"/>
    <hyperlink ref="D89" location="'Командообразование'!B106" display="Координатор"/>
    <hyperlink ref="E89" location="'Командообразование'!B112" display="Творец"/>
    <hyperlink ref="F89" location="'Командообразование'!B118" display="Генератор идей"/>
    <hyperlink ref="G89" location="'Командообразование'!B124" display="Исследователь"/>
    <hyperlink ref="H89" location="'Командообразование'!B130" display="Эксперт"/>
    <hyperlink ref="I89" location="'Командообразование'!B136" display="Дипломат"/>
    <hyperlink ref="J89" location="'Командообразование'!B142" display="Исполнитель"/>
  </hyperlink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00FF00"/>
    <outlinePr summaryBelow="0" summaryRight="0"/>
    <pageSetUpPr fitToPage="1"/>
  </sheetPr>
  <dimension ref="A1:AH71"/>
  <sheetViews>
    <sheetView workbookViewId="0">
      <pane xSplit="2" ySplit="18" topLeftCell="C19" activePane="bottomRight" state="frozen"/>
      <selection activeCell="G16" sqref="G16"/>
      <selection pane="topRight" activeCell="G16" sqref="G16"/>
      <selection pane="bottomLeft" activeCell="G16" sqref="G16"/>
      <selection pane="bottomRight" activeCell="C19" sqref="C19"/>
    </sheetView>
  </sheetViews>
  <sheetFormatPr defaultColWidth="14.44140625" defaultRowHeight="15.75" customHeight="1"/>
  <cols>
    <col min="1" max="1" width="3" customWidth="1"/>
    <col min="2" max="3" width="28.6640625" customWidth="1"/>
    <col min="4" max="5" width="25.88671875" customWidth="1"/>
    <col min="6" max="9" width="10.109375" hidden="1" customWidth="1"/>
    <col min="10" max="11" width="25.88671875" customWidth="1"/>
    <col min="12" max="12" width="24.44140625" customWidth="1"/>
    <col min="13" max="13" width="36.44140625" customWidth="1"/>
    <col min="14" max="17" width="25.88671875" customWidth="1"/>
  </cols>
  <sheetData>
    <row r="1" spans="1:34" ht="14.4">
      <c r="A1" s="45"/>
      <c r="B1" s="2" t="s">
        <v>155</v>
      </c>
      <c r="C1" s="17"/>
      <c r="M1" s="46">
        <f>COUNTA(M19:M70)</f>
        <v>6</v>
      </c>
    </row>
    <row r="2" spans="1:34" ht="13.8" hidden="1">
      <c r="D2" s="1"/>
      <c r="E2" s="1"/>
      <c r="F2" s="1"/>
      <c r="G2" s="1"/>
      <c r="H2" s="1"/>
      <c r="I2" s="1"/>
      <c r="J2" s="1"/>
      <c r="K2" s="1"/>
      <c r="M2" s="1"/>
      <c r="N2" s="1"/>
      <c r="O2" s="1"/>
      <c r="P2" s="1"/>
    </row>
    <row r="3" spans="1:34" ht="13.8" hidden="1">
      <c r="A3" s="217" t="s">
        <v>156</v>
      </c>
      <c r="B3" s="4"/>
      <c r="C3" s="4"/>
      <c r="D3" s="4"/>
      <c r="E3" s="4"/>
      <c r="F3" s="4"/>
      <c r="G3" s="4"/>
      <c r="H3" s="4"/>
      <c r="I3" s="4"/>
      <c r="J3" s="4"/>
      <c r="K3" s="4" t="s">
        <v>157</v>
      </c>
      <c r="L3" s="4" t="s">
        <v>158</v>
      </c>
      <c r="M3" s="4"/>
      <c r="N3" s="4"/>
      <c r="O3" s="4"/>
      <c r="P3" s="4"/>
      <c r="Q3" s="4"/>
      <c r="R3" s="4"/>
      <c r="S3" s="4"/>
      <c r="T3" s="4"/>
      <c r="U3" s="4"/>
      <c r="V3" s="4"/>
      <c r="W3" s="4"/>
      <c r="X3" s="4"/>
      <c r="Y3" s="4"/>
      <c r="Z3" s="4"/>
      <c r="AA3" s="4"/>
      <c r="AB3" s="4"/>
      <c r="AC3" s="4"/>
      <c r="AD3" s="4"/>
      <c r="AE3" s="4"/>
      <c r="AF3" s="4"/>
      <c r="AG3" s="4"/>
      <c r="AH3" s="4"/>
    </row>
    <row r="4" spans="1:34" ht="13.8" hidden="1">
      <c r="A4" s="186"/>
      <c r="B4" s="4"/>
      <c r="C4" s="4"/>
      <c r="D4" s="4"/>
      <c r="E4" s="4"/>
      <c r="F4" s="4"/>
      <c r="G4" s="4"/>
      <c r="H4" s="4"/>
      <c r="I4" s="4"/>
      <c r="J4" s="4"/>
      <c r="K4" s="4" t="s">
        <v>159</v>
      </c>
      <c r="L4" s="4">
        <v>1</v>
      </c>
      <c r="M4" s="4"/>
      <c r="N4" s="4"/>
      <c r="O4" s="4"/>
      <c r="P4" s="4"/>
      <c r="Q4" s="4"/>
      <c r="R4" s="4"/>
      <c r="S4" s="4"/>
      <c r="T4" s="4"/>
      <c r="U4" s="4"/>
      <c r="V4" s="4"/>
      <c r="W4" s="4"/>
      <c r="X4" s="4"/>
      <c r="Y4" s="4"/>
      <c r="Z4" s="4"/>
      <c r="AA4" s="4"/>
      <c r="AB4" s="4"/>
      <c r="AC4" s="4"/>
      <c r="AD4" s="4"/>
      <c r="AE4" s="4"/>
      <c r="AF4" s="4"/>
      <c r="AG4" s="4"/>
      <c r="AH4" s="4"/>
    </row>
    <row r="5" spans="1:34" ht="13.8" hidden="1">
      <c r="A5" s="186"/>
      <c r="B5" s="4"/>
      <c r="C5" s="4"/>
      <c r="D5" s="4"/>
      <c r="E5" s="4"/>
      <c r="F5" s="4"/>
      <c r="G5" s="4"/>
      <c r="H5" s="4"/>
      <c r="I5" s="4"/>
      <c r="J5" s="4"/>
      <c r="K5" s="4" t="s">
        <v>160</v>
      </c>
      <c r="L5" s="4">
        <v>2</v>
      </c>
      <c r="M5" s="4"/>
      <c r="N5" s="4"/>
      <c r="O5" s="4"/>
      <c r="P5" s="4"/>
      <c r="Q5" s="4"/>
      <c r="R5" s="4"/>
      <c r="S5" s="4"/>
      <c r="T5" s="4"/>
      <c r="U5" s="4"/>
      <c r="V5" s="4"/>
      <c r="W5" s="4"/>
      <c r="X5" s="4"/>
      <c r="Y5" s="4"/>
      <c r="Z5" s="4"/>
      <c r="AA5" s="4"/>
      <c r="AB5" s="4"/>
      <c r="AC5" s="4"/>
      <c r="AD5" s="4"/>
      <c r="AE5" s="4"/>
      <c r="AF5" s="4"/>
      <c r="AG5" s="4"/>
      <c r="AH5" s="4"/>
    </row>
    <row r="6" spans="1:34" ht="13.8" hidden="1">
      <c r="A6" s="186"/>
      <c r="B6" s="4"/>
      <c r="C6" s="4"/>
      <c r="D6" s="4"/>
      <c r="E6" s="4"/>
      <c r="F6" s="4"/>
      <c r="G6" s="4"/>
      <c r="H6" s="4"/>
      <c r="I6" s="4"/>
      <c r="J6" s="4"/>
      <c r="K6" s="4" t="s">
        <v>161</v>
      </c>
      <c r="L6" s="4">
        <v>3</v>
      </c>
      <c r="M6" s="4"/>
      <c r="N6" s="4"/>
      <c r="O6" s="4"/>
      <c r="P6" s="4"/>
      <c r="Q6" s="4"/>
      <c r="R6" s="4"/>
      <c r="S6" s="4"/>
      <c r="T6" s="4"/>
      <c r="U6" s="4"/>
      <c r="V6" s="4"/>
      <c r="W6" s="4"/>
      <c r="X6" s="4"/>
      <c r="Y6" s="4"/>
      <c r="Z6" s="4"/>
      <c r="AA6" s="4"/>
      <c r="AB6" s="4"/>
      <c r="AC6" s="4"/>
      <c r="AD6" s="4"/>
      <c r="AE6" s="4"/>
      <c r="AF6" s="4"/>
      <c r="AG6" s="4"/>
      <c r="AH6" s="4"/>
    </row>
    <row r="7" spans="1:34" ht="13.8" hidden="1">
      <c r="A7" s="186"/>
      <c r="B7" s="4"/>
      <c r="C7" s="4"/>
      <c r="D7" s="4"/>
      <c r="E7" s="4"/>
      <c r="F7" s="4"/>
      <c r="G7" s="4"/>
      <c r="H7" s="4"/>
      <c r="I7" s="4"/>
      <c r="J7" s="4"/>
      <c r="K7" s="4" t="s">
        <v>162</v>
      </c>
      <c r="L7" s="4">
        <v>4</v>
      </c>
      <c r="M7" s="4"/>
      <c r="N7" s="4"/>
      <c r="O7" s="4"/>
      <c r="P7" s="4"/>
      <c r="Q7" s="4"/>
      <c r="R7" s="4"/>
      <c r="S7" s="4"/>
      <c r="T7" s="4"/>
      <c r="U7" s="4"/>
      <c r="V7" s="4"/>
      <c r="W7" s="4"/>
      <c r="X7" s="4"/>
      <c r="Y7" s="4"/>
      <c r="Z7" s="4"/>
      <c r="AA7" s="4"/>
      <c r="AB7" s="4"/>
      <c r="AC7" s="4"/>
      <c r="AD7" s="4"/>
      <c r="AE7" s="4"/>
      <c r="AF7" s="4"/>
      <c r="AG7" s="4"/>
      <c r="AH7" s="4"/>
    </row>
    <row r="8" spans="1:34" ht="13.8" hidden="1">
      <c r="A8" s="186"/>
      <c r="B8" s="4"/>
      <c r="C8" s="4"/>
      <c r="D8" s="4"/>
      <c r="E8" s="4"/>
      <c r="F8" s="4"/>
      <c r="G8" s="4"/>
      <c r="H8" s="4"/>
      <c r="I8" s="4"/>
      <c r="J8" s="4"/>
      <c r="K8" s="4" t="s">
        <v>163</v>
      </c>
      <c r="L8" s="4">
        <v>5</v>
      </c>
      <c r="M8" s="4"/>
      <c r="N8" s="4"/>
      <c r="O8" s="4"/>
      <c r="P8" s="4"/>
      <c r="Q8" s="4"/>
      <c r="R8" s="4"/>
      <c r="S8" s="4"/>
      <c r="T8" s="4"/>
      <c r="U8" s="4"/>
      <c r="V8" s="4"/>
      <c r="W8" s="4"/>
      <c r="X8" s="4"/>
      <c r="Y8" s="4"/>
      <c r="Z8" s="4"/>
      <c r="AA8" s="4"/>
      <c r="AB8" s="4"/>
      <c r="AC8" s="4"/>
      <c r="AD8" s="4"/>
      <c r="AE8" s="4"/>
      <c r="AF8" s="4"/>
      <c r="AG8" s="4"/>
      <c r="AH8" s="4"/>
    </row>
    <row r="9" spans="1:34" ht="13.8" hidden="1">
      <c r="A9" s="186"/>
      <c r="B9" s="4"/>
      <c r="C9" s="4"/>
      <c r="D9" s="4"/>
      <c r="E9" s="4"/>
      <c r="F9" s="4"/>
      <c r="G9" s="4"/>
      <c r="H9" s="4"/>
      <c r="I9" s="4"/>
      <c r="J9" s="4"/>
      <c r="K9" s="4" t="s">
        <v>164</v>
      </c>
      <c r="L9" s="4">
        <v>6</v>
      </c>
      <c r="M9" s="4"/>
      <c r="N9" s="4"/>
      <c r="O9" s="4"/>
      <c r="P9" s="4"/>
      <c r="Q9" s="4"/>
      <c r="R9" s="4"/>
      <c r="S9" s="4"/>
      <c r="T9" s="4"/>
      <c r="U9" s="4"/>
      <c r="V9" s="4"/>
      <c r="W9" s="4"/>
      <c r="X9" s="4"/>
      <c r="Y9" s="4"/>
      <c r="Z9" s="4"/>
      <c r="AA9" s="4"/>
      <c r="AB9" s="4"/>
      <c r="AC9" s="4"/>
      <c r="AD9" s="4"/>
      <c r="AE9" s="4"/>
      <c r="AF9" s="4"/>
      <c r="AG9" s="4"/>
      <c r="AH9" s="4"/>
    </row>
    <row r="10" spans="1:34" ht="13.8" hidden="1">
      <c r="A10" s="186"/>
      <c r="B10" s="4"/>
      <c r="C10" s="4"/>
      <c r="D10" s="4"/>
      <c r="E10" s="4"/>
      <c r="F10" s="4"/>
      <c r="G10" s="4"/>
      <c r="H10" s="4"/>
      <c r="I10" s="4"/>
      <c r="J10" s="4"/>
      <c r="K10" s="4" t="s">
        <v>165</v>
      </c>
      <c r="L10" s="4">
        <v>7</v>
      </c>
      <c r="M10" s="4"/>
      <c r="N10" s="4"/>
      <c r="O10" s="4"/>
      <c r="P10" s="4"/>
      <c r="Q10" s="4"/>
      <c r="R10" s="4"/>
      <c r="S10" s="4"/>
      <c r="T10" s="4"/>
      <c r="U10" s="4"/>
      <c r="V10" s="4"/>
      <c r="W10" s="4"/>
      <c r="X10" s="4"/>
      <c r="Y10" s="4"/>
      <c r="Z10" s="4"/>
      <c r="AA10" s="4"/>
      <c r="AB10" s="4"/>
      <c r="AC10" s="4"/>
      <c r="AD10" s="4"/>
      <c r="AE10" s="4"/>
      <c r="AF10" s="4"/>
      <c r="AG10" s="4"/>
      <c r="AH10" s="4"/>
    </row>
    <row r="11" spans="1:34" ht="13.8" hidden="1">
      <c r="A11" s="186"/>
      <c r="B11" s="4"/>
      <c r="C11" s="4"/>
      <c r="D11" s="4"/>
      <c r="E11" s="4"/>
      <c r="F11" s="4"/>
      <c r="G11" s="4"/>
      <c r="H11" s="4"/>
      <c r="I11" s="4"/>
      <c r="J11" s="4"/>
      <c r="K11" s="4"/>
      <c r="L11" s="4">
        <v>8</v>
      </c>
      <c r="M11" s="4"/>
      <c r="N11" s="4"/>
      <c r="O11" s="4"/>
      <c r="P11" s="4"/>
      <c r="Q11" s="4"/>
      <c r="R11" s="4"/>
      <c r="S11" s="4"/>
      <c r="T11" s="4"/>
      <c r="U11" s="4"/>
      <c r="V11" s="4"/>
      <c r="W11" s="4"/>
      <c r="X11" s="4"/>
      <c r="Y11" s="4"/>
      <c r="Z11" s="4"/>
      <c r="AA11" s="4"/>
      <c r="AB11" s="4"/>
      <c r="AC11" s="4"/>
      <c r="AD11" s="4"/>
      <c r="AE11" s="4"/>
      <c r="AF11" s="4"/>
      <c r="AG11" s="4"/>
      <c r="AH11" s="4"/>
    </row>
    <row r="12" spans="1:34" ht="13.8" hidden="1">
      <c r="A12" s="186"/>
      <c r="B12" s="4"/>
      <c r="C12" s="4"/>
      <c r="D12" s="4"/>
      <c r="E12" s="4"/>
      <c r="F12" s="4"/>
      <c r="G12" s="4"/>
      <c r="H12" s="4"/>
      <c r="I12" s="4"/>
      <c r="J12" s="4"/>
      <c r="K12" s="4"/>
      <c r="L12" s="4">
        <v>9</v>
      </c>
      <c r="M12" s="4"/>
      <c r="N12" s="4"/>
      <c r="O12" s="4"/>
      <c r="P12" s="4"/>
      <c r="Q12" s="4"/>
      <c r="R12" s="4"/>
      <c r="S12" s="4"/>
      <c r="T12" s="4"/>
      <c r="U12" s="4"/>
      <c r="V12" s="4"/>
      <c r="W12" s="4"/>
      <c r="X12" s="4"/>
      <c r="Y12" s="4"/>
      <c r="Z12" s="4"/>
      <c r="AA12" s="4"/>
      <c r="AB12" s="4"/>
      <c r="AC12" s="4"/>
      <c r="AD12" s="4"/>
      <c r="AE12" s="4"/>
      <c r="AF12" s="4"/>
      <c r="AG12" s="4"/>
      <c r="AH12" s="4"/>
    </row>
    <row r="13" spans="1:34" ht="13.8" hidden="1">
      <c r="A13" s="186"/>
      <c r="B13" s="4"/>
      <c r="C13" s="4"/>
      <c r="D13" s="4"/>
      <c r="E13" s="4"/>
      <c r="F13" s="4"/>
      <c r="G13" s="4"/>
      <c r="H13" s="4"/>
      <c r="I13" s="4"/>
      <c r="J13" s="4"/>
      <c r="K13" s="4"/>
      <c r="L13" s="4">
        <v>10</v>
      </c>
      <c r="M13" s="4"/>
      <c r="N13" s="4"/>
      <c r="O13" s="4"/>
      <c r="P13" s="4"/>
      <c r="Q13" s="4"/>
      <c r="R13" s="4"/>
      <c r="S13" s="4"/>
      <c r="T13" s="4"/>
      <c r="U13" s="4"/>
      <c r="V13" s="4"/>
      <c r="W13" s="4"/>
      <c r="X13" s="4"/>
      <c r="Y13" s="4"/>
      <c r="Z13" s="4"/>
      <c r="AA13" s="4"/>
      <c r="AB13" s="4"/>
      <c r="AC13" s="4"/>
      <c r="AD13" s="4"/>
      <c r="AE13" s="4"/>
      <c r="AF13" s="4"/>
      <c r="AG13" s="4"/>
      <c r="AH13" s="4"/>
    </row>
    <row r="14" spans="1:34" ht="13.8" hidden="1">
      <c r="A14" s="186"/>
      <c r="B14" s="4"/>
      <c r="C14" s="4"/>
      <c r="D14" s="4"/>
      <c r="E14" s="4"/>
      <c r="F14" s="4"/>
      <c r="G14" s="4"/>
      <c r="H14" s="4"/>
      <c r="I14" s="4"/>
      <c r="J14" s="4"/>
      <c r="K14" s="4"/>
      <c r="L14" s="4">
        <v>11</v>
      </c>
      <c r="M14" s="4"/>
      <c r="N14" s="4"/>
      <c r="O14" s="4"/>
      <c r="P14" s="4"/>
      <c r="Q14" s="4"/>
      <c r="R14" s="4"/>
      <c r="S14" s="4"/>
      <c r="T14" s="4"/>
      <c r="U14" s="4"/>
      <c r="V14" s="4"/>
      <c r="W14" s="4"/>
      <c r="X14" s="4"/>
      <c r="Y14" s="4"/>
      <c r="Z14" s="4"/>
      <c r="AA14" s="4"/>
      <c r="AB14" s="4"/>
      <c r="AC14" s="4"/>
      <c r="AD14" s="4"/>
      <c r="AE14" s="4"/>
      <c r="AF14" s="4"/>
      <c r="AG14" s="4"/>
      <c r="AH14" s="4"/>
    </row>
    <row r="15" spans="1:34" ht="13.8" hidden="1">
      <c r="A15" s="186"/>
      <c r="B15" s="4"/>
      <c r="C15" s="4"/>
      <c r="D15" s="4"/>
      <c r="E15" s="4"/>
      <c r="F15" s="4"/>
      <c r="G15" s="4"/>
      <c r="H15" s="4"/>
      <c r="I15" s="4"/>
      <c r="J15" s="4"/>
      <c r="K15" s="4"/>
      <c r="L15" s="4">
        <v>12</v>
      </c>
      <c r="M15" s="4"/>
      <c r="N15" s="4"/>
      <c r="O15" s="4"/>
      <c r="P15" s="4"/>
      <c r="Q15" s="4"/>
      <c r="R15" s="4"/>
      <c r="S15" s="4"/>
      <c r="T15" s="4"/>
      <c r="U15" s="4"/>
      <c r="V15" s="4"/>
      <c r="W15" s="4"/>
      <c r="X15" s="4"/>
      <c r="Y15" s="4"/>
      <c r="Z15" s="4"/>
      <c r="AA15" s="4"/>
      <c r="AB15" s="4"/>
      <c r="AC15" s="4"/>
      <c r="AD15" s="4"/>
      <c r="AE15" s="4"/>
      <c r="AF15" s="4"/>
      <c r="AG15" s="4"/>
      <c r="AH15" s="4"/>
    </row>
    <row r="16" spans="1:34" ht="13.8">
      <c r="D16" s="47"/>
      <c r="E16" s="47"/>
      <c r="F16" s="47"/>
      <c r="G16" s="47"/>
      <c r="H16" s="47"/>
      <c r="I16" s="47"/>
      <c r="J16" s="47"/>
      <c r="K16" s="47"/>
      <c r="L16" s="47"/>
      <c r="M16" s="47"/>
      <c r="N16" s="47"/>
    </row>
    <row r="17" spans="1:16" ht="124.2">
      <c r="B17" s="48" t="s">
        <v>166</v>
      </c>
      <c r="C17" s="49" t="s">
        <v>167</v>
      </c>
      <c r="D17" s="50" t="s">
        <v>168</v>
      </c>
      <c r="E17" s="51" t="s">
        <v>169</v>
      </c>
      <c r="F17" s="52" t="s">
        <v>170</v>
      </c>
      <c r="G17" s="49" t="s">
        <v>171</v>
      </c>
      <c r="H17" s="49" t="s">
        <v>172</v>
      </c>
      <c r="I17" s="50" t="s">
        <v>173</v>
      </c>
      <c r="J17" s="49" t="s">
        <v>174</v>
      </c>
      <c r="K17" s="53" t="s">
        <v>175</v>
      </c>
      <c r="L17" s="54" t="s">
        <v>176</v>
      </c>
      <c r="M17" s="55" t="s">
        <v>177</v>
      </c>
      <c r="N17" s="50" t="s">
        <v>178</v>
      </c>
      <c r="O17" s="55" t="s">
        <v>179</v>
      </c>
      <c r="P17" s="49" t="s">
        <v>180</v>
      </c>
    </row>
    <row r="18" spans="1:16" ht="13.8">
      <c r="B18" s="56" t="s">
        <v>181</v>
      </c>
      <c r="C18" s="2" t="s">
        <v>182</v>
      </c>
      <c r="D18" s="57" t="s">
        <v>183</v>
      </c>
      <c r="E18" s="58" t="s">
        <v>184</v>
      </c>
      <c r="F18" s="59" t="s">
        <v>185</v>
      </c>
      <c r="G18" s="2" t="s">
        <v>186</v>
      </c>
      <c r="H18" s="2" t="s">
        <v>187</v>
      </c>
      <c r="I18" s="57" t="s">
        <v>188</v>
      </c>
      <c r="J18" s="2" t="s">
        <v>189</v>
      </c>
      <c r="K18" s="2" t="s">
        <v>190</v>
      </c>
      <c r="L18" s="60" t="s">
        <v>191</v>
      </c>
      <c r="M18" s="2" t="s">
        <v>192</v>
      </c>
      <c r="N18" s="57" t="s">
        <v>193</v>
      </c>
      <c r="O18" s="61" t="s">
        <v>194</v>
      </c>
      <c r="P18" s="2" t="s">
        <v>195</v>
      </c>
    </row>
    <row r="19" spans="1:16" ht="44.25" customHeight="1">
      <c r="A19" s="16">
        <v>1</v>
      </c>
      <c r="B19" s="62" t="s">
        <v>431</v>
      </c>
      <c r="C19" s="63"/>
      <c r="D19" s="64"/>
      <c r="E19" s="173" t="s">
        <v>432</v>
      </c>
      <c r="F19" s="66"/>
      <c r="G19" s="63"/>
      <c r="H19" s="63"/>
      <c r="I19" s="64"/>
      <c r="J19" s="179" t="s">
        <v>407</v>
      </c>
      <c r="K19" s="180" t="s">
        <v>162</v>
      </c>
      <c r="L19" s="175" t="s">
        <v>444</v>
      </c>
      <c r="M19" s="176" t="s">
        <v>437</v>
      </c>
      <c r="N19" s="178" t="s">
        <v>438</v>
      </c>
      <c r="O19" s="174" t="s">
        <v>439</v>
      </c>
      <c r="P19" s="63"/>
    </row>
    <row r="20" spans="1:16" ht="64.5" customHeight="1">
      <c r="A20" s="16">
        <v>2</v>
      </c>
      <c r="B20" s="62" t="s">
        <v>433</v>
      </c>
      <c r="C20" s="63"/>
      <c r="D20" s="64"/>
      <c r="E20" s="173" t="s">
        <v>432</v>
      </c>
      <c r="F20" s="66"/>
      <c r="G20" s="63"/>
      <c r="H20" s="63"/>
      <c r="I20" s="64"/>
      <c r="J20" s="179" t="s">
        <v>409</v>
      </c>
      <c r="K20" s="180" t="s">
        <v>162</v>
      </c>
      <c r="L20" s="175" t="s">
        <v>434</v>
      </c>
      <c r="M20" s="176" t="s">
        <v>435</v>
      </c>
      <c r="N20" s="178" t="s">
        <v>440</v>
      </c>
      <c r="O20" s="177" t="s">
        <v>436</v>
      </c>
      <c r="P20" s="179" t="s">
        <v>432</v>
      </c>
    </row>
    <row r="21" spans="1:16" ht="64.5" customHeight="1">
      <c r="A21" s="16">
        <v>3</v>
      </c>
      <c r="B21" s="62" t="s">
        <v>441</v>
      </c>
      <c r="C21" s="63"/>
      <c r="D21" s="64"/>
      <c r="E21" s="173" t="s">
        <v>432</v>
      </c>
      <c r="F21" s="66"/>
      <c r="G21" s="63"/>
      <c r="H21" s="63"/>
      <c r="I21" s="64"/>
      <c r="J21" s="179" t="s">
        <v>408</v>
      </c>
      <c r="K21" s="180" t="s">
        <v>162</v>
      </c>
      <c r="L21" s="181" t="s">
        <v>442</v>
      </c>
      <c r="M21" s="176" t="s">
        <v>432</v>
      </c>
      <c r="N21" s="182" t="s">
        <v>432</v>
      </c>
      <c r="O21" s="176" t="s">
        <v>432</v>
      </c>
      <c r="P21" s="63"/>
    </row>
    <row r="22" spans="1:16" ht="109.5" customHeight="1">
      <c r="A22" s="16">
        <v>4</v>
      </c>
      <c r="B22" s="62" t="s">
        <v>443</v>
      </c>
      <c r="C22" s="63"/>
      <c r="D22" s="64"/>
      <c r="E22" s="173" t="s">
        <v>432</v>
      </c>
      <c r="F22" s="66"/>
      <c r="G22" s="63"/>
      <c r="H22" s="63"/>
      <c r="I22" s="64"/>
      <c r="J22" s="179" t="s">
        <v>410</v>
      </c>
      <c r="K22" s="180" t="s">
        <v>163</v>
      </c>
      <c r="L22" s="181" t="s">
        <v>444</v>
      </c>
      <c r="M22" s="176" t="s">
        <v>445</v>
      </c>
      <c r="N22" s="182" t="s">
        <v>446</v>
      </c>
      <c r="O22" s="176" t="s">
        <v>447</v>
      </c>
      <c r="P22" s="63"/>
    </row>
    <row r="23" spans="1:16" ht="78.75" customHeight="1">
      <c r="A23" s="16">
        <v>5</v>
      </c>
      <c r="B23" s="62" t="s">
        <v>449</v>
      </c>
      <c r="C23" s="63"/>
      <c r="D23" s="64"/>
      <c r="E23" s="173" t="s">
        <v>432</v>
      </c>
      <c r="F23" s="66"/>
      <c r="G23" s="63"/>
      <c r="H23" s="63"/>
      <c r="I23" s="64"/>
      <c r="J23" s="179" t="s">
        <v>411</v>
      </c>
      <c r="K23" s="180" t="s">
        <v>162</v>
      </c>
      <c r="L23" s="181" t="s">
        <v>444</v>
      </c>
      <c r="M23" s="176" t="s">
        <v>448</v>
      </c>
      <c r="N23" s="182" t="s">
        <v>450</v>
      </c>
      <c r="O23" s="176" t="s">
        <v>454</v>
      </c>
      <c r="P23" s="63" t="s">
        <v>453</v>
      </c>
    </row>
    <row r="24" spans="1:16" ht="44.25" customHeight="1">
      <c r="A24" s="16">
        <v>6</v>
      </c>
      <c r="B24" s="62" t="s">
        <v>451</v>
      </c>
      <c r="C24" s="63"/>
      <c r="D24" s="64"/>
      <c r="E24" s="173" t="s">
        <v>432</v>
      </c>
      <c r="F24" s="66"/>
      <c r="G24" s="63"/>
      <c r="H24" s="63"/>
      <c r="I24" s="64"/>
      <c r="J24" s="179" t="s">
        <v>412</v>
      </c>
      <c r="K24" s="180" t="s">
        <v>160</v>
      </c>
      <c r="L24" s="181" t="s">
        <v>434</v>
      </c>
      <c r="M24" s="176" t="s">
        <v>452</v>
      </c>
      <c r="N24" s="182" t="s">
        <v>432</v>
      </c>
      <c r="O24" s="68"/>
      <c r="P24" s="63"/>
    </row>
    <row r="25" spans="1:16" ht="44.25" customHeight="1">
      <c r="A25" s="16">
        <v>7</v>
      </c>
      <c r="B25" s="62"/>
      <c r="C25" s="63"/>
      <c r="D25" s="64"/>
      <c r="E25" s="65"/>
      <c r="F25" s="66"/>
      <c r="G25" s="63"/>
      <c r="H25" s="63"/>
      <c r="I25" s="64"/>
      <c r="J25" s="63"/>
      <c r="K25" s="67"/>
      <c r="L25" s="69"/>
      <c r="M25" s="68"/>
      <c r="N25" s="64"/>
      <c r="O25" s="68"/>
      <c r="P25" s="63"/>
    </row>
    <row r="26" spans="1:16" ht="13.8">
      <c r="A26" s="16">
        <v>8</v>
      </c>
      <c r="B26" s="62"/>
      <c r="C26" s="63"/>
      <c r="D26" s="64"/>
      <c r="E26" s="65"/>
      <c r="F26" s="66"/>
      <c r="G26" s="63"/>
      <c r="H26" s="63"/>
      <c r="I26" s="64"/>
      <c r="J26" s="63"/>
      <c r="K26" s="67"/>
      <c r="L26" s="69"/>
      <c r="M26" s="68"/>
      <c r="N26" s="64"/>
      <c r="O26" s="68"/>
      <c r="P26" s="63"/>
    </row>
    <row r="27" spans="1:16" ht="13.8">
      <c r="A27" s="16">
        <v>9</v>
      </c>
      <c r="B27" s="62"/>
      <c r="C27" s="63"/>
      <c r="D27" s="64"/>
      <c r="E27" s="65"/>
      <c r="F27" s="66"/>
      <c r="G27" s="63"/>
      <c r="H27" s="63"/>
      <c r="I27" s="64"/>
      <c r="J27" s="63"/>
      <c r="K27" s="67"/>
      <c r="L27" s="69"/>
      <c r="M27" s="68"/>
      <c r="N27" s="64"/>
      <c r="O27" s="68"/>
      <c r="P27" s="63"/>
    </row>
    <row r="28" spans="1:16" ht="13.8">
      <c r="A28" s="16">
        <v>10</v>
      </c>
      <c r="B28" s="62"/>
      <c r="C28" s="63"/>
      <c r="D28" s="64"/>
      <c r="E28" s="65"/>
      <c r="F28" s="66"/>
      <c r="G28" s="63"/>
      <c r="H28" s="63"/>
      <c r="I28" s="64"/>
      <c r="J28" s="63"/>
      <c r="K28" s="67"/>
      <c r="L28" s="69"/>
      <c r="M28" s="68"/>
      <c r="N28" s="64"/>
      <c r="O28" s="68"/>
      <c r="P28" s="63"/>
    </row>
    <row r="29" spans="1:16" ht="13.8">
      <c r="A29" s="16">
        <v>11</v>
      </c>
      <c r="B29" s="62"/>
      <c r="C29" s="63"/>
      <c r="D29" s="64"/>
      <c r="E29" s="65"/>
      <c r="F29" s="66"/>
      <c r="G29" s="63"/>
      <c r="H29" s="63"/>
      <c r="I29" s="64"/>
      <c r="J29" s="63"/>
      <c r="K29" s="67"/>
      <c r="L29" s="69"/>
      <c r="M29" s="68"/>
      <c r="N29" s="64"/>
      <c r="O29" s="68"/>
      <c r="P29" s="63"/>
    </row>
    <row r="30" spans="1:16" ht="13.8">
      <c r="A30" s="16">
        <v>12</v>
      </c>
      <c r="B30" s="62"/>
      <c r="C30" s="63"/>
      <c r="D30" s="64"/>
      <c r="E30" s="65"/>
      <c r="F30" s="66"/>
      <c r="G30" s="63"/>
      <c r="H30" s="63"/>
      <c r="I30" s="64">
        <f t="shared" ref="I30:I69" si="0">SUM(F30:H30)</f>
        <v>0</v>
      </c>
      <c r="J30" s="63"/>
      <c r="K30" s="67"/>
      <c r="L30" s="69"/>
      <c r="M30" s="68"/>
      <c r="N30" s="64"/>
      <c r="O30" s="68"/>
      <c r="P30" s="63"/>
    </row>
    <row r="31" spans="1:16" ht="13.8">
      <c r="A31" s="16">
        <v>13</v>
      </c>
      <c r="B31" s="62"/>
      <c r="C31" s="63"/>
      <c r="D31" s="64"/>
      <c r="E31" s="65"/>
      <c r="F31" s="66"/>
      <c r="G31" s="63"/>
      <c r="H31" s="63"/>
      <c r="I31" s="64">
        <f t="shared" si="0"/>
        <v>0</v>
      </c>
      <c r="J31" s="63"/>
      <c r="K31" s="67"/>
      <c r="L31" s="69"/>
      <c r="M31" s="68"/>
      <c r="N31" s="64"/>
      <c r="O31" s="68"/>
      <c r="P31" s="63"/>
    </row>
    <row r="32" spans="1:16" ht="13.8">
      <c r="A32" s="16">
        <v>14</v>
      </c>
      <c r="B32" s="62"/>
      <c r="C32" s="63"/>
      <c r="D32" s="64"/>
      <c r="E32" s="65"/>
      <c r="F32" s="66"/>
      <c r="G32" s="63"/>
      <c r="H32" s="63"/>
      <c r="I32" s="64">
        <f t="shared" si="0"/>
        <v>0</v>
      </c>
      <c r="J32" s="63"/>
      <c r="K32" s="67"/>
      <c r="L32" s="69"/>
      <c r="M32" s="68"/>
      <c r="N32" s="64"/>
      <c r="O32" s="68"/>
      <c r="P32" s="63"/>
    </row>
    <row r="33" spans="1:16" ht="13.8">
      <c r="A33" s="16">
        <v>15</v>
      </c>
      <c r="B33" s="62"/>
      <c r="C33" s="63"/>
      <c r="D33" s="64"/>
      <c r="E33" s="65"/>
      <c r="F33" s="66"/>
      <c r="G33" s="63"/>
      <c r="H33" s="63"/>
      <c r="I33" s="64">
        <f t="shared" si="0"/>
        <v>0</v>
      </c>
      <c r="J33" s="63"/>
      <c r="K33" s="67"/>
      <c r="L33" s="69"/>
      <c r="M33" s="68"/>
      <c r="N33" s="64"/>
      <c r="O33" s="68"/>
      <c r="P33" s="63"/>
    </row>
    <row r="34" spans="1:16" ht="13.8">
      <c r="A34" s="16">
        <v>16</v>
      </c>
      <c r="B34" s="62"/>
      <c r="C34" s="63"/>
      <c r="D34" s="64"/>
      <c r="E34" s="65"/>
      <c r="F34" s="66"/>
      <c r="G34" s="63"/>
      <c r="H34" s="63"/>
      <c r="I34" s="64">
        <f t="shared" si="0"/>
        <v>0</v>
      </c>
      <c r="J34" s="63"/>
      <c r="K34" s="67"/>
      <c r="L34" s="69"/>
      <c r="M34" s="68"/>
      <c r="N34" s="64"/>
      <c r="O34" s="68"/>
      <c r="P34" s="63"/>
    </row>
    <row r="35" spans="1:16" ht="13.8">
      <c r="A35" s="16">
        <v>17</v>
      </c>
      <c r="B35" s="62"/>
      <c r="C35" s="63"/>
      <c r="D35" s="64"/>
      <c r="E35" s="65"/>
      <c r="F35" s="66"/>
      <c r="G35" s="63"/>
      <c r="H35" s="63"/>
      <c r="I35" s="64">
        <f t="shared" si="0"/>
        <v>0</v>
      </c>
      <c r="J35" s="63"/>
      <c r="K35" s="67"/>
      <c r="L35" s="69"/>
      <c r="M35" s="68"/>
      <c r="N35" s="64"/>
      <c r="O35" s="68"/>
      <c r="P35" s="63"/>
    </row>
    <row r="36" spans="1:16" ht="13.8">
      <c r="A36" s="16">
        <v>18</v>
      </c>
      <c r="B36" s="62"/>
      <c r="C36" s="63"/>
      <c r="D36" s="64"/>
      <c r="E36" s="65"/>
      <c r="F36" s="66"/>
      <c r="G36" s="63"/>
      <c r="H36" s="63"/>
      <c r="I36" s="64">
        <f t="shared" si="0"/>
        <v>0</v>
      </c>
      <c r="J36" s="63"/>
      <c r="K36" s="67"/>
      <c r="L36" s="69"/>
      <c r="M36" s="68"/>
      <c r="N36" s="64"/>
      <c r="O36" s="68"/>
      <c r="P36" s="63"/>
    </row>
    <row r="37" spans="1:16" ht="13.8">
      <c r="A37" s="16">
        <v>19</v>
      </c>
      <c r="B37" s="62"/>
      <c r="C37" s="63"/>
      <c r="D37" s="64"/>
      <c r="E37" s="65"/>
      <c r="F37" s="66"/>
      <c r="G37" s="63"/>
      <c r="H37" s="63"/>
      <c r="I37" s="64">
        <f t="shared" si="0"/>
        <v>0</v>
      </c>
      <c r="J37" s="63"/>
      <c r="K37" s="67"/>
      <c r="L37" s="69"/>
      <c r="M37" s="68"/>
      <c r="N37" s="64"/>
      <c r="O37" s="68"/>
      <c r="P37" s="63"/>
    </row>
    <row r="38" spans="1:16" ht="13.8">
      <c r="A38" s="16">
        <v>20</v>
      </c>
      <c r="B38" s="62"/>
      <c r="C38" s="63"/>
      <c r="D38" s="64"/>
      <c r="E38" s="65"/>
      <c r="F38" s="66"/>
      <c r="G38" s="63"/>
      <c r="H38" s="63"/>
      <c r="I38" s="64">
        <f t="shared" si="0"/>
        <v>0</v>
      </c>
      <c r="J38" s="63"/>
      <c r="K38" s="67"/>
      <c r="L38" s="69"/>
      <c r="M38" s="68"/>
      <c r="N38" s="64"/>
      <c r="O38" s="68"/>
      <c r="P38" s="63"/>
    </row>
    <row r="39" spans="1:16" ht="13.8">
      <c r="A39" s="16">
        <v>21</v>
      </c>
      <c r="B39" s="62"/>
      <c r="C39" s="63"/>
      <c r="D39" s="64"/>
      <c r="E39" s="65"/>
      <c r="F39" s="66"/>
      <c r="G39" s="63"/>
      <c r="H39" s="63"/>
      <c r="I39" s="64">
        <f t="shared" si="0"/>
        <v>0</v>
      </c>
      <c r="J39" s="63"/>
      <c r="K39" s="67"/>
      <c r="L39" s="69"/>
      <c r="M39" s="68"/>
      <c r="N39" s="64"/>
      <c r="O39" s="68"/>
      <c r="P39" s="63"/>
    </row>
    <row r="40" spans="1:16" ht="13.8">
      <c r="A40" s="16">
        <v>22</v>
      </c>
      <c r="B40" s="62"/>
      <c r="C40" s="63"/>
      <c r="D40" s="64"/>
      <c r="E40" s="65"/>
      <c r="F40" s="66"/>
      <c r="G40" s="63"/>
      <c r="H40" s="63"/>
      <c r="I40" s="64">
        <f t="shared" si="0"/>
        <v>0</v>
      </c>
      <c r="J40" s="63"/>
      <c r="K40" s="67"/>
      <c r="L40" s="69"/>
      <c r="M40" s="68"/>
      <c r="N40" s="64"/>
      <c r="O40" s="68"/>
      <c r="P40" s="63"/>
    </row>
    <row r="41" spans="1:16" ht="13.8">
      <c r="A41" s="16">
        <v>23</v>
      </c>
      <c r="B41" s="62"/>
      <c r="C41" s="63"/>
      <c r="D41" s="64"/>
      <c r="E41" s="65"/>
      <c r="F41" s="66"/>
      <c r="G41" s="63"/>
      <c r="H41" s="63"/>
      <c r="I41" s="64">
        <f t="shared" si="0"/>
        <v>0</v>
      </c>
      <c r="J41" s="63"/>
      <c r="K41" s="67"/>
      <c r="L41" s="69"/>
      <c r="M41" s="68"/>
      <c r="N41" s="64"/>
      <c r="O41" s="68"/>
      <c r="P41" s="63"/>
    </row>
    <row r="42" spans="1:16" ht="13.8">
      <c r="A42" s="16">
        <v>24</v>
      </c>
      <c r="B42" s="62"/>
      <c r="C42" s="63"/>
      <c r="D42" s="64"/>
      <c r="E42" s="65"/>
      <c r="F42" s="66"/>
      <c r="G42" s="63"/>
      <c r="H42" s="63"/>
      <c r="I42" s="64">
        <f t="shared" si="0"/>
        <v>0</v>
      </c>
      <c r="J42" s="63"/>
      <c r="K42" s="67"/>
      <c r="L42" s="69"/>
      <c r="M42" s="68"/>
      <c r="N42" s="64"/>
      <c r="O42" s="68"/>
      <c r="P42" s="63"/>
    </row>
    <row r="43" spans="1:16" ht="13.8">
      <c r="A43" s="16">
        <v>25</v>
      </c>
      <c r="B43" s="62"/>
      <c r="C43" s="63"/>
      <c r="D43" s="64"/>
      <c r="E43" s="65"/>
      <c r="F43" s="66"/>
      <c r="G43" s="63"/>
      <c r="H43" s="63"/>
      <c r="I43" s="64">
        <f t="shared" si="0"/>
        <v>0</v>
      </c>
      <c r="J43" s="63"/>
      <c r="K43" s="67"/>
      <c r="L43" s="69"/>
      <c r="M43" s="68"/>
      <c r="N43" s="64"/>
      <c r="O43" s="68"/>
      <c r="P43" s="63"/>
    </row>
    <row r="44" spans="1:16" ht="13.8">
      <c r="A44" s="16">
        <v>26</v>
      </c>
      <c r="B44" s="62"/>
      <c r="C44" s="63"/>
      <c r="D44" s="64"/>
      <c r="E44" s="65"/>
      <c r="F44" s="66"/>
      <c r="G44" s="63"/>
      <c r="H44" s="63"/>
      <c r="I44" s="64">
        <f t="shared" si="0"/>
        <v>0</v>
      </c>
      <c r="J44" s="63"/>
      <c r="K44" s="67"/>
      <c r="L44" s="69"/>
      <c r="M44" s="68"/>
      <c r="N44" s="64"/>
      <c r="O44" s="68"/>
      <c r="P44" s="63"/>
    </row>
    <row r="45" spans="1:16" ht="13.8">
      <c r="A45" s="16">
        <v>27</v>
      </c>
      <c r="B45" s="62"/>
      <c r="C45" s="63"/>
      <c r="D45" s="64"/>
      <c r="E45" s="65"/>
      <c r="F45" s="66"/>
      <c r="G45" s="63"/>
      <c r="H45" s="63"/>
      <c r="I45" s="64">
        <f t="shared" si="0"/>
        <v>0</v>
      </c>
      <c r="J45" s="63"/>
      <c r="K45" s="67"/>
      <c r="L45" s="69"/>
      <c r="M45" s="68"/>
      <c r="N45" s="64"/>
      <c r="O45" s="68"/>
      <c r="P45" s="63"/>
    </row>
    <row r="46" spans="1:16" ht="13.8">
      <c r="A46" s="16">
        <v>28</v>
      </c>
      <c r="B46" s="62"/>
      <c r="C46" s="63"/>
      <c r="D46" s="64"/>
      <c r="E46" s="65"/>
      <c r="F46" s="66"/>
      <c r="G46" s="63"/>
      <c r="H46" s="63"/>
      <c r="I46" s="64">
        <f t="shared" si="0"/>
        <v>0</v>
      </c>
      <c r="J46" s="63"/>
      <c r="K46" s="67"/>
      <c r="L46" s="69"/>
      <c r="M46" s="68"/>
      <c r="N46" s="64"/>
      <c r="O46" s="68"/>
      <c r="P46" s="63"/>
    </row>
    <row r="47" spans="1:16" ht="13.8">
      <c r="A47" s="16">
        <v>29</v>
      </c>
      <c r="B47" s="62"/>
      <c r="C47" s="63"/>
      <c r="D47" s="64"/>
      <c r="E47" s="65"/>
      <c r="F47" s="66"/>
      <c r="G47" s="63"/>
      <c r="H47" s="63"/>
      <c r="I47" s="64">
        <f t="shared" si="0"/>
        <v>0</v>
      </c>
      <c r="J47" s="63"/>
      <c r="K47" s="67"/>
      <c r="L47" s="69"/>
      <c r="M47" s="68"/>
      <c r="N47" s="64"/>
      <c r="O47" s="68"/>
      <c r="P47" s="63"/>
    </row>
    <row r="48" spans="1:16" ht="13.8">
      <c r="A48" s="16">
        <v>30</v>
      </c>
      <c r="B48" s="62"/>
      <c r="C48" s="63"/>
      <c r="D48" s="64"/>
      <c r="E48" s="65"/>
      <c r="F48" s="66"/>
      <c r="G48" s="63"/>
      <c r="H48" s="63"/>
      <c r="I48" s="64">
        <f t="shared" si="0"/>
        <v>0</v>
      </c>
      <c r="J48" s="63"/>
      <c r="K48" s="67"/>
      <c r="L48" s="69"/>
      <c r="M48" s="68"/>
      <c r="N48" s="64"/>
      <c r="O48" s="68"/>
      <c r="P48" s="63"/>
    </row>
    <row r="49" spans="1:16" ht="13.8">
      <c r="A49" s="16">
        <v>31</v>
      </c>
      <c r="B49" s="62"/>
      <c r="C49" s="63"/>
      <c r="D49" s="64"/>
      <c r="E49" s="65"/>
      <c r="F49" s="66"/>
      <c r="G49" s="63"/>
      <c r="H49" s="63"/>
      <c r="I49" s="64">
        <f t="shared" si="0"/>
        <v>0</v>
      </c>
      <c r="J49" s="63"/>
      <c r="K49" s="67"/>
      <c r="L49" s="69"/>
      <c r="M49" s="68"/>
      <c r="N49" s="64"/>
      <c r="O49" s="68"/>
      <c r="P49" s="63"/>
    </row>
    <row r="50" spans="1:16" ht="13.8">
      <c r="A50" s="16">
        <v>32</v>
      </c>
      <c r="B50" s="62"/>
      <c r="C50" s="63"/>
      <c r="D50" s="64"/>
      <c r="E50" s="65"/>
      <c r="F50" s="66"/>
      <c r="G50" s="63"/>
      <c r="H50" s="63"/>
      <c r="I50" s="64">
        <f t="shared" si="0"/>
        <v>0</v>
      </c>
      <c r="J50" s="63"/>
      <c r="K50" s="67"/>
      <c r="L50" s="69"/>
      <c r="M50" s="68"/>
      <c r="N50" s="64"/>
      <c r="O50" s="68"/>
      <c r="P50" s="63"/>
    </row>
    <row r="51" spans="1:16" ht="13.8">
      <c r="A51" s="16">
        <v>33</v>
      </c>
      <c r="B51" s="62"/>
      <c r="C51" s="63"/>
      <c r="D51" s="64"/>
      <c r="E51" s="65"/>
      <c r="F51" s="66"/>
      <c r="G51" s="63"/>
      <c r="H51" s="63"/>
      <c r="I51" s="64">
        <f t="shared" si="0"/>
        <v>0</v>
      </c>
      <c r="J51" s="63"/>
      <c r="K51" s="67"/>
      <c r="L51" s="69"/>
      <c r="M51" s="68"/>
      <c r="N51" s="64"/>
      <c r="O51" s="68"/>
      <c r="P51" s="63"/>
    </row>
    <row r="52" spans="1:16" ht="13.8">
      <c r="A52" s="16">
        <v>34</v>
      </c>
      <c r="B52" s="62"/>
      <c r="C52" s="63"/>
      <c r="D52" s="64"/>
      <c r="E52" s="65"/>
      <c r="F52" s="66"/>
      <c r="G52" s="63"/>
      <c r="H52" s="63"/>
      <c r="I52" s="64">
        <f t="shared" si="0"/>
        <v>0</v>
      </c>
      <c r="J52" s="63"/>
      <c r="K52" s="67"/>
      <c r="L52" s="69"/>
      <c r="M52" s="68"/>
      <c r="N52" s="64"/>
      <c r="O52" s="68"/>
      <c r="P52" s="63"/>
    </row>
    <row r="53" spans="1:16" ht="13.8">
      <c r="A53" s="16">
        <v>35</v>
      </c>
      <c r="B53" s="62"/>
      <c r="C53" s="63"/>
      <c r="D53" s="64"/>
      <c r="E53" s="65"/>
      <c r="F53" s="66"/>
      <c r="G53" s="63"/>
      <c r="H53" s="63"/>
      <c r="I53" s="64">
        <f t="shared" si="0"/>
        <v>0</v>
      </c>
      <c r="J53" s="63"/>
      <c r="K53" s="67"/>
      <c r="L53" s="69"/>
      <c r="M53" s="68"/>
      <c r="N53" s="64"/>
      <c r="O53" s="68"/>
      <c r="P53" s="63"/>
    </row>
    <row r="54" spans="1:16" ht="13.8">
      <c r="A54" s="16">
        <v>36</v>
      </c>
      <c r="B54" s="62"/>
      <c r="C54" s="63"/>
      <c r="D54" s="64"/>
      <c r="E54" s="65"/>
      <c r="F54" s="66"/>
      <c r="G54" s="63"/>
      <c r="H54" s="63"/>
      <c r="I54" s="64">
        <f t="shared" si="0"/>
        <v>0</v>
      </c>
      <c r="J54" s="63"/>
      <c r="K54" s="67"/>
      <c r="L54" s="69"/>
      <c r="M54" s="68"/>
      <c r="N54" s="64"/>
      <c r="O54" s="68"/>
      <c r="P54" s="63"/>
    </row>
    <row r="55" spans="1:16" ht="13.8">
      <c r="A55" s="16">
        <v>37</v>
      </c>
      <c r="B55" s="62"/>
      <c r="C55" s="63"/>
      <c r="D55" s="64"/>
      <c r="E55" s="65"/>
      <c r="F55" s="66"/>
      <c r="G55" s="63"/>
      <c r="H55" s="63"/>
      <c r="I55" s="64">
        <f t="shared" si="0"/>
        <v>0</v>
      </c>
      <c r="J55" s="63"/>
      <c r="K55" s="67"/>
      <c r="L55" s="69"/>
      <c r="M55" s="68"/>
      <c r="N55" s="64"/>
      <c r="O55" s="68"/>
      <c r="P55" s="63"/>
    </row>
    <row r="56" spans="1:16" ht="13.8">
      <c r="A56" s="16">
        <v>38</v>
      </c>
      <c r="B56" s="62"/>
      <c r="C56" s="63"/>
      <c r="D56" s="64"/>
      <c r="E56" s="65"/>
      <c r="F56" s="66"/>
      <c r="G56" s="63"/>
      <c r="H56" s="63"/>
      <c r="I56" s="64">
        <f t="shared" si="0"/>
        <v>0</v>
      </c>
      <c r="J56" s="63"/>
      <c r="K56" s="67"/>
      <c r="L56" s="69"/>
      <c r="M56" s="68"/>
      <c r="N56" s="64"/>
      <c r="O56" s="68"/>
      <c r="P56" s="63"/>
    </row>
    <row r="57" spans="1:16" ht="13.8">
      <c r="A57" s="16">
        <v>39</v>
      </c>
      <c r="B57" s="62"/>
      <c r="C57" s="63"/>
      <c r="D57" s="64"/>
      <c r="E57" s="65"/>
      <c r="F57" s="66"/>
      <c r="G57" s="63"/>
      <c r="H57" s="63"/>
      <c r="I57" s="64">
        <f t="shared" si="0"/>
        <v>0</v>
      </c>
      <c r="J57" s="63"/>
      <c r="K57" s="67"/>
      <c r="L57" s="69"/>
      <c r="M57" s="68"/>
      <c r="N57" s="64"/>
      <c r="O57" s="68"/>
      <c r="P57" s="63"/>
    </row>
    <row r="58" spans="1:16" ht="13.8">
      <c r="A58" s="16">
        <v>40</v>
      </c>
      <c r="B58" s="62"/>
      <c r="C58" s="63"/>
      <c r="D58" s="64"/>
      <c r="E58" s="65"/>
      <c r="F58" s="66"/>
      <c r="G58" s="63"/>
      <c r="H58" s="63"/>
      <c r="I58" s="64">
        <f t="shared" si="0"/>
        <v>0</v>
      </c>
      <c r="J58" s="63"/>
      <c r="K58" s="67"/>
      <c r="L58" s="69"/>
      <c r="M58" s="68"/>
      <c r="N58" s="64"/>
      <c r="O58" s="68"/>
      <c r="P58" s="63"/>
    </row>
    <row r="59" spans="1:16" ht="13.8">
      <c r="A59" s="16">
        <v>41</v>
      </c>
      <c r="B59" s="62"/>
      <c r="C59" s="63"/>
      <c r="D59" s="64"/>
      <c r="E59" s="65"/>
      <c r="F59" s="66"/>
      <c r="G59" s="63"/>
      <c r="H59" s="63"/>
      <c r="I59" s="64">
        <f t="shared" si="0"/>
        <v>0</v>
      </c>
      <c r="J59" s="63"/>
      <c r="K59" s="67"/>
      <c r="L59" s="69"/>
      <c r="M59" s="68"/>
      <c r="N59" s="64"/>
      <c r="O59" s="68"/>
      <c r="P59" s="63"/>
    </row>
    <row r="60" spans="1:16" ht="13.8">
      <c r="A60" s="16">
        <v>42</v>
      </c>
      <c r="B60" s="62"/>
      <c r="C60" s="63"/>
      <c r="D60" s="64"/>
      <c r="E60" s="65"/>
      <c r="F60" s="66"/>
      <c r="G60" s="63"/>
      <c r="H60" s="63"/>
      <c r="I60" s="64">
        <f t="shared" si="0"/>
        <v>0</v>
      </c>
      <c r="J60" s="63"/>
      <c r="K60" s="67"/>
      <c r="L60" s="69"/>
      <c r="M60" s="68"/>
      <c r="N60" s="64"/>
      <c r="O60" s="68"/>
      <c r="P60" s="63"/>
    </row>
    <row r="61" spans="1:16" ht="13.8">
      <c r="A61" s="16">
        <v>43</v>
      </c>
      <c r="B61" s="62"/>
      <c r="C61" s="63"/>
      <c r="D61" s="64"/>
      <c r="E61" s="65"/>
      <c r="F61" s="66"/>
      <c r="G61" s="63"/>
      <c r="H61" s="63"/>
      <c r="I61" s="64">
        <f t="shared" si="0"/>
        <v>0</v>
      </c>
      <c r="J61" s="63"/>
      <c r="K61" s="67"/>
      <c r="L61" s="69"/>
      <c r="M61" s="68"/>
      <c r="N61" s="64"/>
      <c r="O61" s="68"/>
      <c r="P61" s="63"/>
    </row>
    <row r="62" spans="1:16" ht="13.8">
      <c r="A62" s="16">
        <v>44</v>
      </c>
      <c r="B62" s="62"/>
      <c r="C62" s="63"/>
      <c r="D62" s="64"/>
      <c r="E62" s="65"/>
      <c r="F62" s="66"/>
      <c r="G62" s="63"/>
      <c r="H62" s="63"/>
      <c r="I62" s="64">
        <f t="shared" si="0"/>
        <v>0</v>
      </c>
      <c r="J62" s="63"/>
      <c r="K62" s="67"/>
      <c r="L62" s="69"/>
      <c r="M62" s="68"/>
      <c r="N62" s="64"/>
      <c r="O62" s="68"/>
      <c r="P62" s="63"/>
    </row>
    <row r="63" spans="1:16" ht="13.8">
      <c r="A63" s="16">
        <v>45</v>
      </c>
      <c r="B63" s="62"/>
      <c r="C63" s="63"/>
      <c r="D63" s="64"/>
      <c r="E63" s="65"/>
      <c r="F63" s="66"/>
      <c r="G63" s="63"/>
      <c r="H63" s="63"/>
      <c r="I63" s="64">
        <f t="shared" si="0"/>
        <v>0</v>
      </c>
      <c r="J63" s="63"/>
      <c r="K63" s="67"/>
      <c r="L63" s="69"/>
      <c r="M63" s="68"/>
      <c r="N63" s="64"/>
      <c r="O63" s="68"/>
      <c r="P63" s="63"/>
    </row>
    <row r="64" spans="1:16" ht="13.8">
      <c r="A64" s="16">
        <v>46</v>
      </c>
      <c r="B64" s="62"/>
      <c r="C64" s="63"/>
      <c r="D64" s="64"/>
      <c r="E64" s="65"/>
      <c r="F64" s="66"/>
      <c r="G64" s="63"/>
      <c r="H64" s="63"/>
      <c r="I64" s="64">
        <f t="shared" si="0"/>
        <v>0</v>
      </c>
      <c r="J64" s="63"/>
      <c r="K64" s="67"/>
      <c r="L64" s="69"/>
      <c r="M64" s="68"/>
      <c r="N64" s="64"/>
      <c r="O64" s="68"/>
      <c r="P64" s="63"/>
    </row>
    <row r="65" spans="1:16" ht="13.8">
      <c r="A65" s="16">
        <v>47</v>
      </c>
      <c r="B65" s="62"/>
      <c r="C65" s="63"/>
      <c r="D65" s="64"/>
      <c r="E65" s="65"/>
      <c r="F65" s="66"/>
      <c r="G65" s="63"/>
      <c r="H65" s="63"/>
      <c r="I65" s="64">
        <f t="shared" si="0"/>
        <v>0</v>
      </c>
      <c r="J65" s="63"/>
      <c r="K65" s="67"/>
      <c r="L65" s="69"/>
      <c r="M65" s="68"/>
      <c r="N65" s="64"/>
      <c r="O65" s="68"/>
      <c r="P65" s="63"/>
    </row>
    <row r="66" spans="1:16" ht="13.8">
      <c r="A66" s="16">
        <v>48</v>
      </c>
      <c r="B66" s="62"/>
      <c r="C66" s="63"/>
      <c r="D66" s="64"/>
      <c r="E66" s="65"/>
      <c r="F66" s="66"/>
      <c r="G66" s="63"/>
      <c r="H66" s="63"/>
      <c r="I66" s="64">
        <f t="shared" si="0"/>
        <v>0</v>
      </c>
      <c r="J66" s="63"/>
      <c r="K66" s="67"/>
      <c r="L66" s="69"/>
      <c r="M66" s="68"/>
      <c r="N66" s="64"/>
      <c r="O66" s="68"/>
      <c r="P66" s="63"/>
    </row>
    <row r="67" spans="1:16" ht="13.8">
      <c r="A67" s="16">
        <v>49</v>
      </c>
      <c r="B67" s="62"/>
      <c r="C67" s="63"/>
      <c r="D67" s="64"/>
      <c r="E67" s="65"/>
      <c r="F67" s="66"/>
      <c r="G67" s="63"/>
      <c r="H67" s="63"/>
      <c r="I67" s="64">
        <f t="shared" si="0"/>
        <v>0</v>
      </c>
      <c r="J67" s="63"/>
      <c r="K67" s="67"/>
      <c r="L67" s="69"/>
      <c r="M67" s="68"/>
      <c r="N67" s="64"/>
      <c r="O67" s="68"/>
      <c r="P67" s="63"/>
    </row>
    <row r="68" spans="1:16" ht="13.8">
      <c r="A68" s="16">
        <v>50</v>
      </c>
      <c r="B68" s="62"/>
      <c r="C68" s="63"/>
      <c r="D68" s="64"/>
      <c r="E68" s="65"/>
      <c r="F68" s="66"/>
      <c r="G68" s="63"/>
      <c r="H68" s="63"/>
      <c r="I68" s="64">
        <f t="shared" si="0"/>
        <v>0</v>
      </c>
      <c r="J68" s="63"/>
      <c r="K68" s="67"/>
      <c r="L68" s="69"/>
      <c r="M68" s="68"/>
      <c r="N68" s="64"/>
      <c r="O68" s="68"/>
      <c r="P68" s="63"/>
    </row>
    <row r="69" spans="1:16" ht="13.8">
      <c r="A69" s="1" t="s">
        <v>196</v>
      </c>
      <c r="B69" s="62"/>
      <c r="C69" s="63"/>
      <c r="D69" s="64"/>
      <c r="E69" s="65"/>
      <c r="F69" s="66"/>
      <c r="G69" s="63"/>
      <c r="H69" s="63"/>
      <c r="I69" s="64">
        <f t="shared" si="0"/>
        <v>0</v>
      </c>
      <c r="J69" s="63"/>
      <c r="K69" s="67"/>
      <c r="L69" s="69"/>
      <c r="M69" s="68"/>
      <c r="N69" s="64"/>
      <c r="O69" s="68"/>
      <c r="P69" s="63"/>
    </row>
    <row r="70" spans="1:16" ht="7.5" customHeight="1">
      <c r="A70" s="70"/>
      <c r="B70" s="70"/>
      <c r="C70" s="70"/>
      <c r="D70" s="71"/>
      <c r="E70" s="72"/>
      <c r="F70" s="73"/>
      <c r="G70" s="70"/>
      <c r="H70" s="70"/>
      <c r="I70" s="70"/>
      <c r="J70" s="70"/>
      <c r="K70" s="70"/>
      <c r="L70" s="70"/>
      <c r="M70" s="70"/>
      <c r="N70" s="70"/>
      <c r="O70" s="70"/>
      <c r="P70" s="70"/>
    </row>
    <row r="71" spans="1:16" ht="13.8">
      <c r="B71" s="7" t="s">
        <v>197</v>
      </c>
      <c r="C71" s="7"/>
    </row>
  </sheetData>
  <autoFilter ref="B18:P70"/>
  <mergeCells count="1">
    <mergeCell ref="A3:A15"/>
  </mergeCells>
  <dataValidations count="4">
    <dataValidation type="list" allowBlank="1" sqref="K19:K70">
      <formula1>$K$3:$K$10</formula1>
    </dataValidation>
    <dataValidation type="list" allowBlank="1" sqref="L70">
      <formula1>$L$3:$L$15</formula1>
    </dataValidation>
    <dataValidation type="list" allowBlank="1" sqref="L19:L69">
      <formula1>"сутки,3 суток,неделя,2 недели,месяц,квартал"</formula1>
    </dataValidation>
    <dataValidation type="list" allowBlank="1" sqref="J70">
      <formula1>#REF!</formula1>
    </dataValidation>
  </dataValidations>
  <printOptions horizontalCentered="1" gridLines="1"/>
  <pageMargins left="0.7" right="0.7" top="0.75" bottom="0.75" header="0" footer="0"/>
  <pageSetup paperSize="9" fitToHeight="0" pageOrder="overThenDown" orientation="landscape" cellComments="atEnd"/>
  <extLst xmlns:xr="http://schemas.microsoft.com/office/spreadsheetml/2014/revision">
    <ext xmlns:x14="http://schemas.microsoft.com/office/spreadsheetml/2009/9/main" uri="{CCE6A557-97BC-4b89-ADB6-D9C93CAAB3DF}">
      <x14:dataValidations xmlns:xm="http://schemas.microsoft.com/office/excel/2006/main" count="1">
        <x14:dataValidation type="list" allowBlank="1" xr:uid="{00000000-0002-0000-0500-000004000000}">
          <x14:formula1>
            <xm:f>'Команда '!$B$5:$B$10</xm:f>
          </x14:formula1>
          <xm:sqref>J19:J69</xm:sqref>
        </x14:dataValidation>
      </x14:dataValidations>
    </ext>
  </extLst>
</worksheet>
</file>

<file path=xl/worksheets/sheet7.xml><?xml version="1.0" encoding="utf-8"?>
<worksheet xmlns="http://schemas.openxmlformats.org/spreadsheetml/2006/main" xmlns:r="http://schemas.openxmlformats.org/officeDocument/2006/relationships">
  <sheetPr>
    <tabColor rgb="FF00FF00"/>
  </sheetPr>
  <dimension ref="A1:AX997"/>
  <sheetViews>
    <sheetView showGridLines="0" workbookViewId="0">
      <pane xSplit="1" topLeftCell="B1" activePane="topRight" state="frozen"/>
      <selection pane="topRight" activeCell="B40" sqref="B40"/>
    </sheetView>
  </sheetViews>
  <sheetFormatPr defaultColWidth="14.44140625" defaultRowHeight="15.75" customHeight="1" outlineLevelRow="1" outlineLevelCol="1"/>
  <cols>
    <col min="1" max="1" width="39.109375" customWidth="1"/>
    <col min="2" max="13" width="11.5546875" customWidth="1"/>
    <col min="14" max="14" width="11.5546875" hidden="1" customWidth="1"/>
    <col min="15" max="26" width="11.5546875" customWidth="1"/>
    <col min="27" max="38" width="8.6640625" customWidth="1" outlineLevel="1"/>
    <col min="39" max="50" width="8.6640625" customWidth="1"/>
  </cols>
  <sheetData>
    <row r="1" spans="1:50" ht="14.4">
      <c r="B1" s="218" t="s">
        <v>198</v>
      </c>
      <c r="C1" s="193"/>
      <c r="D1" s="193"/>
      <c r="E1" s="193"/>
      <c r="F1" s="193"/>
      <c r="G1" s="193"/>
      <c r="H1" s="193"/>
      <c r="I1" s="193"/>
      <c r="J1" s="193"/>
      <c r="K1" s="193"/>
      <c r="L1" s="193"/>
      <c r="M1" s="193"/>
      <c r="N1" s="193"/>
      <c r="O1" s="193"/>
      <c r="P1" s="193"/>
      <c r="Q1" s="193"/>
      <c r="R1" s="193"/>
      <c r="S1" s="193"/>
      <c r="T1" s="193"/>
      <c r="U1" s="193"/>
      <c r="V1" s="193"/>
      <c r="W1" s="193"/>
      <c r="X1" s="193"/>
      <c r="Y1" s="193"/>
      <c r="Z1" s="184"/>
      <c r="AA1" s="218"/>
      <c r="AB1" s="193"/>
      <c r="AC1" s="193"/>
      <c r="AD1" s="193"/>
      <c r="AE1" s="193"/>
      <c r="AF1" s="193"/>
      <c r="AG1" s="193"/>
      <c r="AH1" s="193"/>
      <c r="AI1" s="193"/>
      <c r="AJ1" s="193"/>
      <c r="AK1" s="193"/>
      <c r="AL1" s="193"/>
      <c r="AM1" s="193"/>
      <c r="AN1" s="193"/>
      <c r="AO1" s="193"/>
      <c r="AP1" s="193"/>
      <c r="AQ1" s="193"/>
      <c r="AR1" s="193"/>
      <c r="AS1" s="193"/>
      <c r="AT1" s="193"/>
      <c r="AU1" s="193"/>
      <c r="AV1" s="193"/>
      <c r="AW1" s="193"/>
      <c r="AX1" s="184"/>
    </row>
    <row r="2" spans="1:50" ht="14.4">
      <c r="B2" s="74" t="s">
        <v>199</v>
      </c>
      <c r="C2" s="74" t="s">
        <v>200</v>
      </c>
      <c r="D2" s="74" t="s">
        <v>201</v>
      </c>
      <c r="E2" s="74" t="s">
        <v>202</v>
      </c>
      <c r="F2" s="74" t="s">
        <v>203</v>
      </c>
      <c r="G2" s="74" t="s">
        <v>204</v>
      </c>
      <c r="H2" s="74" t="s">
        <v>205</v>
      </c>
      <c r="I2" s="74" t="s">
        <v>206</v>
      </c>
      <c r="J2" s="74" t="s">
        <v>207</v>
      </c>
      <c r="K2" s="74" t="s">
        <v>208</v>
      </c>
      <c r="L2" s="74" t="s">
        <v>209</v>
      </c>
      <c r="M2" s="74" t="s">
        <v>210</v>
      </c>
      <c r="N2" s="75" t="s">
        <v>135</v>
      </c>
      <c r="O2" s="74" t="s">
        <v>211</v>
      </c>
      <c r="P2" s="74" t="s">
        <v>212</v>
      </c>
      <c r="Q2" s="74" t="s">
        <v>213</v>
      </c>
      <c r="R2" s="74" t="s">
        <v>214</v>
      </c>
      <c r="S2" s="74" t="s">
        <v>215</v>
      </c>
      <c r="T2" s="74" t="s">
        <v>216</v>
      </c>
      <c r="U2" s="74" t="s">
        <v>217</v>
      </c>
      <c r="V2" s="74" t="s">
        <v>218</v>
      </c>
      <c r="W2" s="74" t="s">
        <v>219</v>
      </c>
      <c r="X2" s="74" t="s">
        <v>220</v>
      </c>
      <c r="Y2" s="74" t="s">
        <v>221</v>
      </c>
      <c r="Z2" s="74" t="s">
        <v>222</v>
      </c>
      <c r="AA2" s="74" t="s">
        <v>223</v>
      </c>
      <c r="AB2" s="74" t="s">
        <v>224</v>
      </c>
      <c r="AC2" s="74" t="s">
        <v>225</v>
      </c>
      <c r="AD2" s="74" t="s">
        <v>226</v>
      </c>
      <c r="AE2" s="74" t="s">
        <v>227</v>
      </c>
      <c r="AF2" s="74" t="s">
        <v>228</v>
      </c>
      <c r="AG2" s="74" t="s">
        <v>229</v>
      </c>
      <c r="AH2" s="74" t="s">
        <v>230</v>
      </c>
      <c r="AI2" s="74" t="s">
        <v>231</v>
      </c>
      <c r="AJ2" s="74" t="s">
        <v>232</v>
      </c>
      <c r="AK2" s="74" t="s">
        <v>233</v>
      </c>
      <c r="AL2" s="74" t="s">
        <v>234</v>
      </c>
    </row>
    <row r="3" spans="1:50" ht="14.4">
      <c r="A3" s="76"/>
      <c r="B3" s="77" t="s">
        <v>235</v>
      </c>
      <c r="C3" s="78"/>
      <c r="D3" s="78"/>
      <c r="E3" s="78"/>
      <c r="F3" s="78"/>
      <c r="G3" s="78"/>
      <c r="H3" s="78"/>
      <c r="I3" s="79"/>
      <c r="J3" s="76"/>
      <c r="K3" s="76"/>
      <c r="L3" s="76"/>
      <c r="M3" s="80"/>
      <c r="N3" s="76"/>
      <c r="O3" s="76"/>
      <c r="P3" s="76"/>
      <c r="Q3" s="76"/>
      <c r="R3" s="76"/>
      <c r="S3" s="76"/>
      <c r="T3" s="76"/>
      <c r="U3" s="76"/>
      <c r="V3" s="76"/>
      <c r="W3" s="76"/>
      <c r="X3" s="76"/>
      <c r="Y3" s="76"/>
      <c r="Z3" s="80"/>
      <c r="AA3" s="76"/>
      <c r="AB3" s="76"/>
      <c r="AC3" s="76"/>
      <c r="AD3" s="76"/>
      <c r="AE3" s="76"/>
      <c r="AF3" s="76"/>
      <c r="AG3" s="76"/>
      <c r="AH3" s="76"/>
      <c r="AI3" s="76"/>
      <c r="AJ3" s="76"/>
      <c r="AK3" s="76"/>
      <c r="AL3" s="76"/>
      <c r="AM3" s="76"/>
      <c r="AN3" s="76"/>
      <c r="AO3" s="76"/>
      <c r="AP3" s="76"/>
      <c r="AQ3" s="76"/>
      <c r="AR3" s="76"/>
      <c r="AS3" s="76"/>
      <c r="AT3" s="76"/>
      <c r="AU3" s="76"/>
      <c r="AV3" s="76"/>
      <c r="AW3" s="76"/>
      <c r="AX3" s="76"/>
    </row>
    <row r="4" spans="1:50" ht="18">
      <c r="A4" s="81" t="s">
        <v>236</v>
      </c>
      <c r="B4" s="76"/>
      <c r="C4" s="76"/>
      <c r="D4" s="76"/>
      <c r="E4" s="76"/>
      <c r="F4" s="76"/>
      <c r="G4" s="76"/>
      <c r="H4" s="76"/>
      <c r="I4" s="76"/>
      <c r="J4" s="76"/>
      <c r="K4" s="76"/>
      <c r="L4" s="76"/>
      <c r="M4" s="80"/>
      <c r="N4" s="76"/>
      <c r="O4" s="76"/>
      <c r="P4" s="76"/>
      <c r="Q4" s="76"/>
      <c r="R4" s="76"/>
      <c r="S4" s="76"/>
      <c r="T4" s="76"/>
      <c r="U4" s="76"/>
      <c r="V4" s="76"/>
      <c r="W4" s="76"/>
      <c r="X4" s="76"/>
      <c r="Y4" s="76"/>
      <c r="Z4" s="80"/>
      <c r="AA4" s="76"/>
      <c r="AB4" s="76"/>
      <c r="AC4" s="76"/>
      <c r="AD4" s="76"/>
      <c r="AE4" s="76"/>
      <c r="AF4" s="76"/>
      <c r="AG4" s="76"/>
      <c r="AH4" s="76"/>
      <c r="AI4" s="76"/>
      <c r="AJ4" s="76"/>
      <c r="AK4" s="76"/>
      <c r="AL4" s="76"/>
      <c r="AM4" s="76"/>
      <c r="AN4" s="76"/>
      <c r="AO4" s="76"/>
      <c r="AP4" s="76"/>
      <c r="AQ4" s="76"/>
      <c r="AR4" s="76"/>
      <c r="AS4" s="76"/>
      <c r="AT4" s="76"/>
      <c r="AU4" s="76"/>
      <c r="AV4" s="76"/>
      <c r="AW4" s="76"/>
      <c r="AX4" s="76"/>
    </row>
    <row r="5" spans="1:50" ht="14.4">
      <c r="A5" s="76"/>
      <c r="B5" s="76"/>
      <c r="C5" s="76"/>
      <c r="D5" s="76"/>
      <c r="E5" s="76"/>
      <c r="F5" s="76"/>
      <c r="G5" s="76"/>
      <c r="H5" s="76"/>
      <c r="I5" s="76"/>
      <c r="J5" s="76"/>
      <c r="K5" s="76"/>
      <c r="L5" s="76"/>
      <c r="M5" s="80"/>
      <c r="N5" s="76"/>
      <c r="O5" s="76"/>
      <c r="P5" s="76"/>
      <c r="Q5" s="76"/>
      <c r="R5" s="76"/>
      <c r="S5" s="76"/>
      <c r="T5" s="76"/>
      <c r="U5" s="76"/>
      <c r="V5" s="76"/>
      <c r="W5" s="76"/>
      <c r="X5" s="76"/>
      <c r="Y5" s="76"/>
      <c r="Z5" s="80"/>
      <c r="AA5" s="76"/>
      <c r="AB5" s="76"/>
      <c r="AC5" s="76"/>
      <c r="AD5" s="76"/>
      <c r="AE5" s="76"/>
      <c r="AF5" s="76"/>
      <c r="AG5" s="76"/>
      <c r="AH5" s="76"/>
      <c r="AI5" s="76"/>
      <c r="AJ5" s="76"/>
      <c r="AK5" s="76"/>
      <c r="AL5" s="76"/>
      <c r="AM5" s="76"/>
      <c r="AN5" s="76"/>
      <c r="AO5" s="76"/>
      <c r="AP5" s="76"/>
      <c r="AQ5" s="76"/>
      <c r="AR5" s="76"/>
      <c r="AS5" s="76"/>
      <c r="AT5" s="76"/>
      <c r="AU5" s="76"/>
      <c r="AV5" s="76"/>
      <c r="AW5" s="76"/>
      <c r="AX5" s="76"/>
    </row>
    <row r="6" spans="1:50" ht="14.4">
      <c r="A6" s="164" t="s">
        <v>421</v>
      </c>
      <c r="B6" s="82"/>
      <c r="C6" s="82"/>
      <c r="D6" s="82"/>
      <c r="E6" s="82"/>
      <c r="F6" s="82"/>
      <c r="G6" s="82"/>
      <c r="H6" s="82"/>
      <c r="I6" s="82"/>
      <c r="J6" s="82"/>
      <c r="K6" s="82"/>
      <c r="L6" s="82"/>
      <c r="M6" s="82"/>
      <c r="N6" s="82"/>
      <c r="O6" s="82"/>
      <c r="P6" s="82"/>
      <c r="Q6" s="82"/>
      <c r="R6" s="82"/>
      <c r="S6" s="82"/>
      <c r="T6" s="82"/>
      <c r="U6" s="82"/>
      <c r="V6" s="82"/>
      <c r="W6" s="82"/>
      <c r="X6" s="82"/>
      <c r="Y6" s="82"/>
      <c r="Z6" s="82"/>
      <c r="AA6" s="83"/>
      <c r="AB6" s="82"/>
      <c r="AC6" s="82"/>
      <c r="AD6" s="82"/>
      <c r="AE6" s="82"/>
      <c r="AF6" s="82"/>
      <c r="AG6" s="82"/>
      <c r="AH6" s="82"/>
      <c r="AI6" s="82"/>
      <c r="AJ6" s="82"/>
      <c r="AK6" s="82"/>
      <c r="AL6" s="82"/>
      <c r="AM6" s="82"/>
      <c r="AN6" s="82"/>
      <c r="AO6" s="82"/>
      <c r="AP6" s="82"/>
      <c r="AQ6" s="82"/>
      <c r="AR6" s="82"/>
      <c r="AS6" s="82"/>
      <c r="AT6" s="82"/>
      <c r="AU6" s="82"/>
      <c r="AV6" s="82"/>
      <c r="AW6" s="82"/>
      <c r="AX6" s="82"/>
    </row>
    <row r="7" spans="1:50" ht="14.4">
      <c r="A7" s="164" t="s">
        <v>237</v>
      </c>
      <c r="B7" s="82"/>
      <c r="C7" s="82"/>
      <c r="D7" s="82"/>
      <c r="E7" s="82"/>
      <c r="F7" s="82"/>
      <c r="G7" s="82"/>
      <c r="H7" s="82"/>
      <c r="I7" s="82"/>
      <c r="J7" s="82"/>
      <c r="K7" s="82"/>
      <c r="L7" s="82"/>
      <c r="M7" s="82"/>
      <c r="N7" s="82"/>
      <c r="O7" s="82"/>
      <c r="P7" s="82"/>
      <c r="Q7" s="82"/>
      <c r="R7" s="82"/>
      <c r="S7" s="82"/>
      <c r="T7" s="82"/>
      <c r="U7" s="82"/>
      <c r="V7" s="82"/>
      <c r="W7" s="82"/>
      <c r="X7" s="82"/>
      <c r="Y7" s="82"/>
      <c r="Z7" s="82"/>
      <c r="AA7" s="83"/>
      <c r="AB7" s="82"/>
      <c r="AC7" s="82"/>
      <c r="AD7" s="82"/>
      <c r="AE7" s="82"/>
      <c r="AF7" s="82"/>
      <c r="AG7" s="82"/>
      <c r="AH7" s="82"/>
      <c r="AI7" s="82"/>
      <c r="AJ7" s="82"/>
      <c r="AK7" s="82"/>
      <c r="AL7" s="82"/>
      <c r="AM7" s="82"/>
      <c r="AN7" s="82"/>
      <c r="AO7" s="82"/>
      <c r="AP7" s="82"/>
      <c r="AQ7" s="82"/>
      <c r="AR7" s="82"/>
      <c r="AS7" s="82"/>
      <c r="AT7" s="82"/>
      <c r="AU7" s="82"/>
      <c r="AV7" s="82"/>
      <c r="AW7" s="82"/>
      <c r="AX7" s="82"/>
    </row>
    <row r="8" spans="1:50" ht="14.4">
      <c r="A8" s="84" t="s">
        <v>238</v>
      </c>
      <c r="B8" s="76"/>
      <c r="C8" s="76"/>
      <c r="D8" s="76"/>
      <c r="E8" s="76"/>
      <c r="F8" s="76"/>
      <c r="G8" s="76"/>
      <c r="H8" s="76"/>
      <c r="I8" s="76"/>
      <c r="J8" s="76"/>
      <c r="K8" s="76"/>
      <c r="L8" s="76"/>
      <c r="M8" s="76"/>
      <c r="N8" s="76"/>
      <c r="O8" s="76"/>
      <c r="P8" s="76"/>
      <c r="Q8" s="76"/>
      <c r="R8" s="76"/>
      <c r="S8" s="76"/>
      <c r="T8" s="76"/>
      <c r="U8" s="76"/>
      <c r="V8" s="76"/>
      <c r="W8" s="76"/>
      <c r="X8" s="76"/>
      <c r="Y8" s="76"/>
      <c r="Z8" s="80"/>
      <c r="AA8" s="76"/>
      <c r="AB8" s="76"/>
      <c r="AC8" s="76"/>
      <c r="AD8" s="76"/>
      <c r="AE8" s="76"/>
      <c r="AF8" s="76"/>
      <c r="AG8" s="76"/>
      <c r="AH8" s="76"/>
      <c r="AI8" s="76"/>
      <c r="AJ8" s="76"/>
      <c r="AK8" s="76"/>
      <c r="AL8" s="76"/>
      <c r="AM8" s="76"/>
      <c r="AN8" s="76"/>
      <c r="AO8" s="76"/>
      <c r="AP8" s="76"/>
      <c r="AQ8" s="76"/>
      <c r="AR8" s="76"/>
      <c r="AS8" s="76"/>
      <c r="AT8" s="76"/>
      <c r="AU8" s="76"/>
      <c r="AV8" s="76"/>
      <c r="AW8" s="76"/>
      <c r="AX8" s="76"/>
    </row>
    <row r="9" spans="1:50" ht="14.4">
      <c r="A9" s="85"/>
      <c r="B9" s="76"/>
      <c r="C9" s="76"/>
      <c r="D9" s="76"/>
      <c r="E9" s="76"/>
      <c r="F9" s="76"/>
      <c r="G9" s="76"/>
      <c r="H9" s="76"/>
      <c r="I9" s="76"/>
      <c r="J9" s="76"/>
      <c r="K9" s="76"/>
      <c r="L9" s="76"/>
      <c r="M9" s="76"/>
      <c r="N9" s="76"/>
      <c r="O9" s="76"/>
      <c r="P9" s="76"/>
      <c r="Q9" s="76"/>
      <c r="R9" s="76"/>
      <c r="S9" s="76"/>
      <c r="T9" s="76"/>
      <c r="U9" s="76"/>
      <c r="V9" s="76"/>
      <c r="W9" s="76"/>
      <c r="X9" s="76"/>
      <c r="Y9" s="76"/>
      <c r="Z9" s="80"/>
      <c r="AA9" s="76"/>
      <c r="AB9" s="76"/>
      <c r="AC9" s="76"/>
      <c r="AD9" s="76"/>
      <c r="AE9" s="76"/>
      <c r="AF9" s="76"/>
      <c r="AG9" s="76"/>
      <c r="AH9" s="76"/>
      <c r="AI9" s="76"/>
      <c r="AJ9" s="76"/>
      <c r="AK9" s="76"/>
      <c r="AL9" s="76"/>
      <c r="AM9" s="76"/>
      <c r="AN9" s="76"/>
      <c r="AO9" s="76"/>
      <c r="AP9" s="76"/>
      <c r="AQ9" s="76"/>
      <c r="AR9" s="76"/>
      <c r="AS9" s="76"/>
      <c r="AT9" s="76"/>
      <c r="AU9" s="76"/>
      <c r="AV9" s="76"/>
      <c r="AW9" s="76"/>
      <c r="AX9" s="76"/>
    </row>
    <row r="10" spans="1:50" ht="14.4">
      <c r="A10" s="85" t="s">
        <v>239</v>
      </c>
      <c r="B10" s="76"/>
      <c r="C10" s="76"/>
      <c r="D10" s="76"/>
      <c r="E10" s="76"/>
      <c r="F10" s="76"/>
      <c r="G10" s="76"/>
      <c r="H10" s="76"/>
      <c r="I10" s="76"/>
      <c r="J10" s="76"/>
      <c r="K10" s="76"/>
      <c r="L10" s="76"/>
      <c r="M10" s="80"/>
      <c r="N10" s="76"/>
      <c r="O10" s="76"/>
      <c r="P10" s="76"/>
      <c r="Q10" s="76"/>
      <c r="R10" s="76"/>
      <c r="S10" s="76"/>
      <c r="T10" s="76"/>
      <c r="U10" s="76"/>
      <c r="V10" s="76"/>
      <c r="W10" s="76"/>
      <c r="X10" s="76"/>
      <c r="Y10" s="76"/>
      <c r="Z10" s="80"/>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row>
    <row r="11" spans="1:50" ht="14.4">
      <c r="A11" s="84" t="s">
        <v>240</v>
      </c>
      <c r="B11" s="76"/>
      <c r="C11" s="76"/>
      <c r="D11" s="76"/>
      <c r="E11" s="76"/>
      <c r="F11" s="76"/>
      <c r="G11" s="76"/>
      <c r="H11" s="76"/>
      <c r="I11" s="76"/>
      <c r="J11" s="76"/>
      <c r="K11" s="76"/>
      <c r="L11" s="76"/>
      <c r="M11" s="80"/>
      <c r="N11" s="76"/>
      <c r="O11" s="76"/>
      <c r="P11" s="76"/>
      <c r="Q11" s="76"/>
      <c r="R11" s="76"/>
      <c r="S11" s="76"/>
      <c r="T11" s="76"/>
      <c r="U11" s="76"/>
      <c r="V11" s="76"/>
      <c r="W11" s="76"/>
      <c r="X11" s="76"/>
      <c r="Y11" s="76"/>
      <c r="Z11" s="80"/>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row>
    <row r="12" spans="1:50" ht="14.4">
      <c r="A12" s="82" t="s">
        <v>241</v>
      </c>
      <c r="B12" s="82"/>
      <c r="C12" s="82"/>
      <c r="D12" s="82"/>
      <c r="E12" s="82"/>
      <c r="F12" s="82"/>
      <c r="G12" s="82"/>
      <c r="H12" s="82"/>
      <c r="I12" s="82"/>
      <c r="J12" s="82"/>
      <c r="K12" s="82"/>
      <c r="L12" s="82"/>
      <c r="M12" s="82"/>
      <c r="N12" s="83"/>
      <c r="O12" s="83"/>
      <c r="P12" s="83"/>
      <c r="Q12" s="83"/>
      <c r="R12" s="83"/>
      <c r="S12" s="83"/>
      <c r="T12" s="83"/>
      <c r="U12" s="83"/>
      <c r="V12" s="83"/>
      <c r="W12" s="83"/>
      <c r="X12" s="83"/>
      <c r="Y12" s="83"/>
      <c r="Z12" s="83"/>
      <c r="AA12" s="83"/>
      <c r="AB12" s="82"/>
      <c r="AC12" s="82"/>
      <c r="AD12" s="82"/>
      <c r="AE12" s="82"/>
      <c r="AF12" s="82"/>
      <c r="AG12" s="82"/>
      <c r="AH12" s="82"/>
      <c r="AI12" s="82"/>
      <c r="AJ12" s="82"/>
      <c r="AK12" s="82"/>
      <c r="AL12" s="82"/>
      <c r="AM12" s="82"/>
      <c r="AN12" s="82"/>
      <c r="AO12" s="82"/>
      <c r="AP12" s="82"/>
      <c r="AQ12" s="82"/>
      <c r="AR12" s="82"/>
      <c r="AS12" s="82"/>
      <c r="AT12" s="82"/>
      <c r="AU12" s="82"/>
      <c r="AV12" s="82"/>
      <c r="AW12" s="82"/>
      <c r="AX12" s="82"/>
    </row>
    <row r="13" spans="1:50" ht="14.4">
      <c r="A13" s="82" t="s">
        <v>242</v>
      </c>
      <c r="B13" s="82"/>
      <c r="C13" s="82"/>
      <c r="D13" s="82"/>
      <c r="E13" s="82"/>
      <c r="F13" s="82"/>
      <c r="G13" s="82"/>
      <c r="H13" s="82"/>
      <c r="I13" s="82"/>
      <c r="J13" s="82"/>
      <c r="K13" s="82"/>
      <c r="M13" s="82"/>
      <c r="N13" s="82"/>
      <c r="O13" s="82"/>
      <c r="P13" s="82"/>
      <c r="Q13" s="82"/>
      <c r="R13" s="82"/>
      <c r="S13" s="82"/>
      <c r="T13" s="82"/>
      <c r="U13" s="82"/>
      <c r="V13" s="82"/>
      <c r="W13" s="82"/>
      <c r="X13" s="82"/>
      <c r="Y13" s="82"/>
      <c r="Z13" s="82"/>
      <c r="AA13" s="83"/>
      <c r="AB13" s="82"/>
      <c r="AC13" s="82"/>
      <c r="AD13" s="82"/>
      <c r="AE13" s="82"/>
      <c r="AF13" s="82"/>
      <c r="AG13" s="82"/>
      <c r="AH13" s="82"/>
      <c r="AI13" s="82"/>
      <c r="AJ13" s="82"/>
      <c r="AK13" s="82"/>
      <c r="AL13" s="82"/>
      <c r="AM13" s="82"/>
      <c r="AN13" s="82"/>
      <c r="AO13" s="82"/>
      <c r="AP13" s="82"/>
      <c r="AQ13" s="82"/>
      <c r="AR13" s="82"/>
      <c r="AS13" s="82"/>
      <c r="AT13" s="82"/>
      <c r="AU13" s="82"/>
      <c r="AV13" s="82"/>
      <c r="AW13" s="82"/>
      <c r="AX13" s="82"/>
    </row>
    <row r="14" spans="1:50" ht="14.4">
      <c r="A14" s="82" t="s">
        <v>243</v>
      </c>
      <c r="B14" s="82"/>
      <c r="C14" s="82"/>
      <c r="D14" s="82"/>
      <c r="E14" s="82"/>
      <c r="F14" s="82"/>
      <c r="G14" s="82"/>
      <c r="H14" s="82"/>
      <c r="I14" s="82"/>
      <c r="J14" s="82"/>
      <c r="K14" s="82"/>
      <c r="L14" s="82"/>
      <c r="M14" s="82"/>
      <c r="N14" s="83"/>
      <c r="O14" s="83"/>
      <c r="P14" s="82"/>
      <c r="Q14" s="82"/>
      <c r="R14" s="82"/>
      <c r="S14" s="82"/>
      <c r="T14" s="82"/>
      <c r="U14" s="82"/>
      <c r="V14" s="82"/>
      <c r="W14" s="82"/>
      <c r="X14" s="82"/>
      <c r="Y14" s="82"/>
      <c r="Z14" s="82"/>
      <c r="AA14" s="83"/>
      <c r="AB14" s="82"/>
      <c r="AC14" s="82"/>
      <c r="AD14" s="82"/>
      <c r="AE14" s="82"/>
      <c r="AF14" s="82"/>
      <c r="AG14" s="82"/>
      <c r="AH14" s="82"/>
      <c r="AI14" s="82"/>
      <c r="AJ14" s="82"/>
      <c r="AK14" s="82"/>
      <c r="AL14" s="82"/>
      <c r="AM14" s="82"/>
      <c r="AN14" s="82"/>
      <c r="AO14" s="82"/>
      <c r="AP14" s="82"/>
      <c r="AQ14" s="82"/>
      <c r="AR14" s="82"/>
      <c r="AS14" s="82"/>
      <c r="AT14" s="82"/>
      <c r="AU14" s="82"/>
      <c r="AV14" s="82"/>
      <c r="AW14" s="82"/>
      <c r="AX14" s="82"/>
    </row>
    <row r="15" spans="1:50" ht="14.4">
      <c r="A15" s="82" t="s">
        <v>244</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3"/>
      <c r="AB15" s="82"/>
      <c r="AC15" s="82"/>
      <c r="AD15" s="82"/>
      <c r="AE15" s="82"/>
      <c r="AF15" s="82"/>
      <c r="AG15" s="82"/>
      <c r="AH15" s="82"/>
      <c r="AI15" s="82"/>
      <c r="AJ15" s="82"/>
      <c r="AK15" s="82"/>
      <c r="AL15" s="82"/>
      <c r="AM15" s="82"/>
      <c r="AN15" s="82"/>
      <c r="AO15" s="82"/>
      <c r="AP15" s="82"/>
      <c r="AQ15" s="82"/>
      <c r="AR15" s="82"/>
      <c r="AS15" s="82"/>
      <c r="AT15" s="82"/>
      <c r="AU15" s="82"/>
      <c r="AV15" s="82"/>
      <c r="AW15" s="82"/>
      <c r="AX15" s="82"/>
    </row>
    <row r="16" spans="1:50" ht="14.4">
      <c r="M16" s="80"/>
      <c r="Z16" s="80"/>
    </row>
    <row r="17" spans="1:50" ht="14.4">
      <c r="A17" s="86"/>
      <c r="B17" s="76"/>
      <c r="C17" s="76"/>
      <c r="D17" s="76"/>
      <c r="E17" s="76"/>
      <c r="F17" s="76"/>
      <c r="G17" s="76"/>
      <c r="H17" s="76"/>
      <c r="I17" s="76"/>
      <c r="J17" s="76"/>
      <c r="K17" s="76"/>
      <c r="L17" s="76"/>
      <c r="M17" s="80"/>
      <c r="N17" s="76"/>
      <c r="O17" s="76"/>
      <c r="P17" s="76"/>
      <c r="Q17" s="76"/>
      <c r="R17" s="76"/>
      <c r="S17" s="76"/>
      <c r="T17" s="76"/>
      <c r="U17" s="76"/>
      <c r="V17" s="76"/>
      <c r="W17" s="76"/>
      <c r="X17" s="76"/>
      <c r="Y17" s="76"/>
      <c r="Z17" s="80"/>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row>
    <row r="18" spans="1:50" ht="14.4">
      <c r="A18" s="87" t="s">
        <v>245</v>
      </c>
      <c r="B18" s="76"/>
      <c r="C18" s="76"/>
      <c r="D18" s="76"/>
      <c r="E18" s="76"/>
      <c r="F18" s="76"/>
      <c r="G18" s="76"/>
      <c r="H18" s="76"/>
      <c r="I18" s="76"/>
      <c r="J18" s="76"/>
      <c r="K18" s="76"/>
      <c r="L18" s="76"/>
      <c r="M18" s="80"/>
      <c r="N18" s="76"/>
      <c r="O18" s="76"/>
      <c r="P18" s="76"/>
      <c r="Q18" s="76"/>
      <c r="R18" s="76"/>
      <c r="S18" s="76"/>
      <c r="T18" s="76"/>
      <c r="U18" s="76"/>
      <c r="V18" s="76"/>
      <c r="W18" s="76"/>
      <c r="X18" s="76"/>
      <c r="Y18" s="76"/>
      <c r="Z18" s="80"/>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row>
    <row r="19" spans="1:50" ht="14.4" outlineLevel="1">
      <c r="A19" s="88" t="s">
        <v>246</v>
      </c>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9"/>
      <c r="AB19" s="90"/>
      <c r="AC19" s="90"/>
      <c r="AD19" s="90"/>
      <c r="AE19" s="90"/>
      <c r="AF19" s="90"/>
      <c r="AG19" s="90"/>
      <c r="AH19" s="90"/>
      <c r="AI19" s="90"/>
      <c r="AJ19" s="90"/>
      <c r="AK19" s="90"/>
      <c r="AL19" s="90"/>
      <c r="AM19" s="82"/>
      <c r="AN19" s="82"/>
      <c r="AO19" s="82"/>
      <c r="AP19" s="82"/>
      <c r="AQ19" s="82"/>
      <c r="AR19" s="82"/>
      <c r="AS19" s="82"/>
      <c r="AT19" s="82"/>
      <c r="AU19" s="82"/>
      <c r="AV19" s="82"/>
      <c r="AW19" s="82"/>
      <c r="AX19" s="82"/>
    </row>
    <row r="20" spans="1:50" ht="14.4" outlineLevel="1">
      <c r="A20" s="86" t="s">
        <v>247</v>
      </c>
      <c r="B20" s="76"/>
      <c r="C20" s="76">
        <f t="shared" ref="C20" si="0">C19*C35</f>
        <v>0</v>
      </c>
      <c r="D20" s="76"/>
      <c r="E20" s="76"/>
      <c r="F20" s="76"/>
      <c r="G20" s="76"/>
      <c r="H20" s="76"/>
      <c r="I20" s="76"/>
      <c r="J20" s="76"/>
      <c r="K20" s="76"/>
      <c r="L20" s="76"/>
      <c r="M20" s="80"/>
      <c r="N20" s="76"/>
      <c r="O20" s="76"/>
      <c r="P20" s="76">
        <f t="shared" ref="P20:AL20" si="1">P19*P35</f>
        <v>0</v>
      </c>
      <c r="Q20" s="76">
        <f t="shared" si="1"/>
        <v>0</v>
      </c>
      <c r="R20" s="76">
        <f t="shared" si="1"/>
        <v>0</v>
      </c>
      <c r="S20" s="76">
        <f t="shared" si="1"/>
        <v>0</v>
      </c>
      <c r="T20" s="76">
        <f t="shared" si="1"/>
        <v>0</v>
      </c>
      <c r="U20" s="76">
        <f t="shared" si="1"/>
        <v>0</v>
      </c>
      <c r="V20" s="76">
        <f t="shared" si="1"/>
        <v>0</v>
      </c>
      <c r="W20" s="76">
        <f t="shared" si="1"/>
        <v>0</v>
      </c>
      <c r="X20" s="76">
        <f t="shared" si="1"/>
        <v>0</v>
      </c>
      <c r="Y20" s="76">
        <f t="shared" si="1"/>
        <v>0</v>
      </c>
      <c r="Z20" s="76">
        <f t="shared" si="1"/>
        <v>0</v>
      </c>
      <c r="AA20" s="91">
        <f t="shared" si="1"/>
        <v>0</v>
      </c>
      <c r="AB20" s="92">
        <f t="shared" si="1"/>
        <v>0</v>
      </c>
      <c r="AC20" s="92">
        <f t="shared" si="1"/>
        <v>0</v>
      </c>
      <c r="AD20" s="92">
        <f t="shared" si="1"/>
        <v>0</v>
      </c>
      <c r="AE20" s="92">
        <f t="shared" si="1"/>
        <v>0</v>
      </c>
      <c r="AF20" s="92">
        <f t="shared" si="1"/>
        <v>0</v>
      </c>
      <c r="AG20" s="92">
        <f t="shared" si="1"/>
        <v>0</v>
      </c>
      <c r="AH20" s="92">
        <f t="shared" si="1"/>
        <v>0</v>
      </c>
      <c r="AI20" s="92">
        <f t="shared" si="1"/>
        <v>0</v>
      </c>
      <c r="AJ20" s="92">
        <f t="shared" si="1"/>
        <v>0</v>
      </c>
      <c r="AK20" s="92">
        <f t="shared" si="1"/>
        <v>0</v>
      </c>
      <c r="AL20" s="83">
        <f t="shared" si="1"/>
        <v>0</v>
      </c>
      <c r="AM20" s="76"/>
      <c r="AN20" s="76"/>
      <c r="AO20" s="76"/>
      <c r="AP20" s="76"/>
      <c r="AQ20" s="76"/>
      <c r="AR20" s="76"/>
      <c r="AS20" s="76"/>
      <c r="AT20" s="76"/>
      <c r="AU20" s="76"/>
      <c r="AV20" s="76"/>
      <c r="AW20" s="76"/>
      <c r="AX20" s="76"/>
    </row>
    <row r="21" spans="1:50" ht="14.4" outlineLevel="1">
      <c r="A21" s="88" t="s">
        <v>248</v>
      </c>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row>
    <row r="22" spans="1:50" ht="14.4" outlineLevel="1">
      <c r="A22" s="86" t="s">
        <v>249</v>
      </c>
      <c r="B22" s="76">
        <f>B21*B35</f>
        <v>0</v>
      </c>
      <c r="C22" s="76">
        <f t="shared" ref="C22:M22" si="2">C21*C35</f>
        <v>0</v>
      </c>
      <c r="D22" s="76">
        <f t="shared" si="2"/>
        <v>0</v>
      </c>
      <c r="E22" s="76">
        <f t="shared" si="2"/>
        <v>0</v>
      </c>
      <c r="F22" s="76">
        <f t="shared" si="2"/>
        <v>0</v>
      </c>
      <c r="G22" s="76">
        <f t="shared" si="2"/>
        <v>0</v>
      </c>
      <c r="H22" s="76">
        <f t="shared" si="2"/>
        <v>0</v>
      </c>
      <c r="I22" s="76">
        <f t="shared" si="2"/>
        <v>0</v>
      </c>
      <c r="J22" s="76">
        <f t="shared" si="2"/>
        <v>0</v>
      </c>
      <c r="K22" s="76">
        <f t="shared" si="2"/>
        <v>0</v>
      </c>
      <c r="L22" s="76">
        <f t="shared" si="2"/>
        <v>0</v>
      </c>
      <c r="M22" s="76">
        <f t="shared" si="2"/>
        <v>0</v>
      </c>
      <c r="N22" s="76"/>
      <c r="O22" s="76">
        <f t="shared" ref="O22:AL22" si="3">O21*O35</f>
        <v>0</v>
      </c>
      <c r="P22" s="76">
        <f t="shared" si="3"/>
        <v>0</v>
      </c>
      <c r="Q22" s="76">
        <f t="shared" si="3"/>
        <v>0</v>
      </c>
      <c r="R22" s="76">
        <f t="shared" si="3"/>
        <v>0</v>
      </c>
      <c r="S22" s="76">
        <f t="shared" si="3"/>
        <v>0</v>
      </c>
      <c r="T22" s="76">
        <f t="shared" si="3"/>
        <v>0</v>
      </c>
      <c r="U22" s="76">
        <f t="shared" si="3"/>
        <v>0</v>
      </c>
      <c r="V22" s="76">
        <f t="shared" si="3"/>
        <v>0</v>
      </c>
      <c r="W22" s="76">
        <f t="shared" si="3"/>
        <v>0</v>
      </c>
      <c r="X22" s="76">
        <f t="shared" si="3"/>
        <v>0</v>
      </c>
      <c r="Y22" s="76">
        <f t="shared" si="3"/>
        <v>0</v>
      </c>
      <c r="Z22" s="89">
        <f t="shared" si="3"/>
        <v>0</v>
      </c>
      <c r="AA22" s="76">
        <f t="shared" si="3"/>
        <v>0</v>
      </c>
      <c r="AB22" s="76">
        <f t="shared" si="3"/>
        <v>0</v>
      </c>
      <c r="AC22" s="76">
        <f t="shared" si="3"/>
        <v>0</v>
      </c>
      <c r="AD22" s="76">
        <f t="shared" si="3"/>
        <v>0</v>
      </c>
      <c r="AE22" s="76">
        <f t="shared" si="3"/>
        <v>0</v>
      </c>
      <c r="AF22" s="76">
        <f t="shared" si="3"/>
        <v>0</v>
      </c>
      <c r="AG22" s="76">
        <f t="shared" si="3"/>
        <v>0</v>
      </c>
      <c r="AH22" s="76">
        <f t="shared" si="3"/>
        <v>0</v>
      </c>
      <c r="AI22" s="76">
        <f t="shared" si="3"/>
        <v>0</v>
      </c>
      <c r="AJ22" s="76">
        <f t="shared" si="3"/>
        <v>0</v>
      </c>
      <c r="AK22" s="76">
        <f t="shared" si="3"/>
        <v>0</v>
      </c>
      <c r="AL22" s="76">
        <f t="shared" si="3"/>
        <v>0</v>
      </c>
      <c r="AM22" s="76"/>
      <c r="AN22" s="76"/>
      <c r="AO22" s="76"/>
      <c r="AP22" s="76"/>
      <c r="AQ22" s="76"/>
      <c r="AR22" s="76"/>
      <c r="AS22" s="76"/>
      <c r="AT22" s="76"/>
      <c r="AU22" s="76"/>
      <c r="AV22" s="76"/>
      <c r="AW22" s="76"/>
      <c r="AX22" s="76"/>
    </row>
    <row r="23" spans="1:50" ht="14.4">
      <c r="A23" s="93" t="s">
        <v>250</v>
      </c>
      <c r="B23" s="76">
        <v>0</v>
      </c>
      <c r="C23" s="76">
        <f t="shared" ref="C23:M23" si="4">C22+C20</f>
        <v>0</v>
      </c>
      <c r="D23" s="76">
        <f t="shared" si="4"/>
        <v>0</v>
      </c>
      <c r="E23" s="76">
        <f t="shared" si="4"/>
        <v>0</v>
      </c>
      <c r="F23" s="76">
        <f t="shared" si="4"/>
        <v>0</v>
      </c>
      <c r="G23" s="76">
        <f t="shared" si="4"/>
        <v>0</v>
      </c>
      <c r="H23" s="76">
        <f t="shared" si="4"/>
        <v>0</v>
      </c>
      <c r="I23" s="76">
        <f t="shared" si="4"/>
        <v>0</v>
      </c>
      <c r="J23" s="76">
        <f t="shared" si="4"/>
        <v>0</v>
      </c>
      <c r="K23" s="76">
        <f t="shared" si="4"/>
        <v>0</v>
      </c>
      <c r="L23" s="76">
        <f t="shared" si="4"/>
        <v>0</v>
      </c>
      <c r="M23" s="80">
        <f t="shared" si="4"/>
        <v>0</v>
      </c>
      <c r="N23" s="76"/>
      <c r="O23" s="76">
        <f t="shared" ref="O23:AL23" si="5">O22+O20</f>
        <v>0</v>
      </c>
      <c r="P23" s="76">
        <f t="shared" si="5"/>
        <v>0</v>
      </c>
      <c r="Q23" s="76">
        <f t="shared" si="5"/>
        <v>0</v>
      </c>
      <c r="R23" s="76">
        <f t="shared" si="5"/>
        <v>0</v>
      </c>
      <c r="S23" s="76">
        <f t="shared" si="5"/>
        <v>0</v>
      </c>
      <c r="T23" s="76">
        <f t="shared" si="5"/>
        <v>0</v>
      </c>
      <c r="U23" s="76">
        <f t="shared" si="5"/>
        <v>0</v>
      </c>
      <c r="V23" s="76">
        <f t="shared" si="5"/>
        <v>0</v>
      </c>
      <c r="W23" s="76">
        <f t="shared" si="5"/>
        <v>0</v>
      </c>
      <c r="X23" s="76">
        <f t="shared" si="5"/>
        <v>0</v>
      </c>
      <c r="Y23" s="76">
        <f t="shared" si="5"/>
        <v>0</v>
      </c>
      <c r="Z23" s="80">
        <f t="shared" si="5"/>
        <v>0</v>
      </c>
      <c r="AA23" s="76">
        <f t="shared" si="5"/>
        <v>0</v>
      </c>
      <c r="AB23" s="76">
        <f t="shared" si="5"/>
        <v>0</v>
      </c>
      <c r="AC23" s="76">
        <f t="shared" si="5"/>
        <v>0</v>
      </c>
      <c r="AD23" s="76">
        <f t="shared" si="5"/>
        <v>0</v>
      </c>
      <c r="AE23" s="76">
        <f t="shared" si="5"/>
        <v>0</v>
      </c>
      <c r="AF23" s="76">
        <f t="shared" si="5"/>
        <v>0</v>
      </c>
      <c r="AG23" s="76">
        <f t="shared" si="5"/>
        <v>0</v>
      </c>
      <c r="AH23" s="76">
        <f t="shared" si="5"/>
        <v>0</v>
      </c>
      <c r="AI23" s="76">
        <f t="shared" si="5"/>
        <v>0</v>
      </c>
      <c r="AJ23" s="76">
        <f t="shared" si="5"/>
        <v>0</v>
      </c>
      <c r="AK23" s="76">
        <f t="shared" si="5"/>
        <v>0</v>
      </c>
      <c r="AL23" s="76">
        <f t="shared" si="5"/>
        <v>0</v>
      </c>
      <c r="AM23" s="76"/>
      <c r="AN23" s="76"/>
      <c r="AO23" s="76"/>
      <c r="AP23" s="76"/>
      <c r="AQ23" s="76"/>
      <c r="AR23" s="76"/>
      <c r="AS23" s="76"/>
      <c r="AT23" s="76"/>
      <c r="AU23" s="76"/>
      <c r="AV23" s="76"/>
      <c r="AW23" s="76"/>
      <c r="AX23" s="76"/>
    </row>
    <row r="24" spans="1:50" ht="14.4">
      <c r="A24" s="93"/>
      <c r="B24" s="76"/>
      <c r="C24" s="76"/>
      <c r="D24" s="76"/>
      <c r="E24" s="76"/>
      <c r="F24" s="76"/>
      <c r="G24" s="76"/>
      <c r="H24" s="76"/>
      <c r="I24" s="76"/>
      <c r="J24" s="76"/>
      <c r="K24" s="76"/>
      <c r="L24" s="76"/>
      <c r="M24" s="80"/>
      <c r="N24" s="76"/>
      <c r="O24" s="76"/>
      <c r="P24" s="76"/>
      <c r="Q24" s="76"/>
      <c r="R24" s="76"/>
      <c r="S24" s="76"/>
      <c r="T24" s="76"/>
      <c r="U24" s="76"/>
      <c r="V24" s="76"/>
      <c r="W24" s="76"/>
      <c r="X24" s="76"/>
      <c r="Y24" s="76"/>
      <c r="Z24" s="80"/>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row>
    <row r="25" spans="1:50" ht="14.4" hidden="1" outlineLevel="1">
      <c r="A25" s="88" t="s">
        <v>251</v>
      </c>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3"/>
      <c r="AB25" s="82"/>
      <c r="AC25" s="82"/>
      <c r="AD25" s="82"/>
      <c r="AE25" s="82"/>
      <c r="AF25" s="82"/>
      <c r="AG25" s="82"/>
      <c r="AH25" s="82"/>
      <c r="AI25" s="82"/>
      <c r="AJ25" s="82"/>
      <c r="AK25" s="82"/>
      <c r="AL25" s="82"/>
      <c r="AM25" s="82"/>
      <c r="AN25" s="82"/>
      <c r="AO25" s="82"/>
      <c r="AP25" s="82"/>
      <c r="AQ25" s="82"/>
      <c r="AR25" s="82"/>
      <c r="AS25" s="82"/>
      <c r="AT25" s="82"/>
      <c r="AU25" s="82"/>
      <c r="AV25" s="82"/>
      <c r="AW25" s="82"/>
      <c r="AX25" s="82"/>
    </row>
    <row r="26" spans="1:50" ht="14.4" hidden="1" outlineLevel="1">
      <c r="A26" s="86" t="s">
        <v>252</v>
      </c>
      <c r="B26" s="76">
        <f t="shared" ref="B26:M26" si="6">B25*B40</f>
        <v>0</v>
      </c>
      <c r="C26" s="76">
        <f t="shared" si="6"/>
        <v>0</v>
      </c>
      <c r="D26" s="76">
        <f t="shared" si="6"/>
        <v>0</v>
      </c>
      <c r="E26" s="76">
        <f t="shared" si="6"/>
        <v>0</v>
      </c>
      <c r="F26" s="76">
        <f t="shared" si="6"/>
        <v>0</v>
      </c>
      <c r="G26" s="76">
        <f t="shared" si="6"/>
        <v>0</v>
      </c>
      <c r="H26" s="76">
        <f t="shared" si="6"/>
        <v>0</v>
      </c>
      <c r="I26" s="76">
        <f t="shared" si="6"/>
        <v>0</v>
      </c>
      <c r="J26" s="76">
        <f t="shared" si="6"/>
        <v>0</v>
      </c>
      <c r="K26" s="76">
        <f t="shared" si="6"/>
        <v>0</v>
      </c>
      <c r="L26" s="76">
        <f t="shared" si="6"/>
        <v>0</v>
      </c>
      <c r="M26" s="76">
        <f t="shared" si="6"/>
        <v>0</v>
      </c>
      <c r="N26" s="76"/>
      <c r="O26" s="76">
        <f t="shared" ref="O26:Z26" si="7">O25*O40</f>
        <v>0</v>
      </c>
      <c r="P26" s="76">
        <f t="shared" si="7"/>
        <v>0</v>
      </c>
      <c r="Q26" s="76">
        <f t="shared" si="7"/>
        <v>0</v>
      </c>
      <c r="R26" s="76">
        <f t="shared" si="7"/>
        <v>0</v>
      </c>
      <c r="S26" s="76">
        <f t="shared" si="7"/>
        <v>0</v>
      </c>
      <c r="T26" s="76">
        <f t="shared" si="7"/>
        <v>0</v>
      </c>
      <c r="U26" s="76">
        <f t="shared" si="7"/>
        <v>0</v>
      </c>
      <c r="V26" s="76">
        <f t="shared" si="7"/>
        <v>0</v>
      </c>
      <c r="W26" s="76">
        <f t="shared" si="7"/>
        <v>0</v>
      </c>
      <c r="X26" s="76">
        <f t="shared" si="7"/>
        <v>0</v>
      </c>
      <c r="Y26" s="76">
        <f t="shared" si="7"/>
        <v>0</v>
      </c>
      <c r="Z26" s="80">
        <f t="shared" si="7"/>
        <v>0</v>
      </c>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row>
    <row r="27" spans="1:50" ht="14.4" hidden="1" outlineLevel="1">
      <c r="A27" s="88" t="s">
        <v>253</v>
      </c>
      <c r="B27" s="82"/>
      <c r="C27" s="82"/>
      <c r="D27" s="82"/>
      <c r="E27" s="82"/>
      <c r="F27" s="82"/>
      <c r="G27" s="82"/>
      <c r="H27" s="82"/>
      <c r="I27" s="82"/>
      <c r="J27" s="82"/>
      <c r="K27" s="82"/>
      <c r="L27" s="82"/>
      <c r="M27" s="82"/>
      <c r="N27" s="83"/>
      <c r="O27" s="83"/>
      <c r="P27" s="82"/>
      <c r="Q27" s="82"/>
      <c r="R27" s="82"/>
      <c r="S27" s="82"/>
      <c r="T27" s="82"/>
      <c r="U27" s="82"/>
      <c r="V27" s="82"/>
      <c r="W27" s="82"/>
      <c r="X27" s="82"/>
      <c r="Y27" s="82"/>
      <c r="Z27" s="82"/>
      <c r="AA27" s="83"/>
      <c r="AB27" s="82"/>
      <c r="AC27" s="82"/>
      <c r="AD27" s="82"/>
      <c r="AE27" s="82"/>
      <c r="AF27" s="82"/>
      <c r="AG27" s="82"/>
      <c r="AH27" s="82"/>
      <c r="AI27" s="82"/>
      <c r="AJ27" s="82"/>
      <c r="AK27" s="82"/>
      <c r="AL27" s="82"/>
      <c r="AM27" s="82"/>
      <c r="AN27" s="82"/>
      <c r="AO27" s="82"/>
      <c r="AP27" s="82"/>
      <c r="AQ27" s="82"/>
      <c r="AR27" s="82"/>
      <c r="AS27" s="82"/>
      <c r="AT27" s="82"/>
      <c r="AU27" s="82"/>
      <c r="AV27" s="82"/>
      <c r="AW27" s="82"/>
      <c r="AX27" s="82"/>
    </row>
    <row r="28" spans="1:50" ht="14.4" hidden="1" outlineLevel="1">
      <c r="A28" s="86" t="s">
        <v>254</v>
      </c>
      <c r="B28" s="76">
        <f t="shared" ref="B28:M28" si="8">B27*B40</f>
        <v>0</v>
      </c>
      <c r="C28" s="76">
        <f t="shared" si="8"/>
        <v>0</v>
      </c>
      <c r="D28" s="76">
        <f t="shared" si="8"/>
        <v>0</v>
      </c>
      <c r="E28" s="76">
        <f t="shared" si="8"/>
        <v>0</v>
      </c>
      <c r="F28" s="76">
        <f t="shared" si="8"/>
        <v>0</v>
      </c>
      <c r="G28" s="76">
        <f t="shared" si="8"/>
        <v>0</v>
      </c>
      <c r="H28" s="76">
        <f t="shared" si="8"/>
        <v>0</v>
      </c>
      <c r="I28" s="76">
        <f t="shared" si="8"/>
        <v>0</v>
      </c>
      <c r="J28" s="76">
        <f t="shared" si="8"/>
        <v>0</v>
      </c>
      <c r="K28" s="76">
        <f t="shared" si="8"/>
        <v>0</v>
      </c>
      <c r="L28" s="76">
        <f t="shared" si="8"/>
        <v>0</v>
      </c>
      <c r="M28" s="76">
        <f t="shared" si="8"/>
        <v>0</v>
      </c>
      <c r="N28" s="76"/>
      <c r="O28" s="76">
        <f t="shared" ref="O28:AL28" si="9">O27*O40</f>
        <v>0</v>
      </c>
      <c r="P28" s="76">
        <f t="shared" si="9"/>
        <v>0</v>
      </c>
      <c r="Q28" s="76">
        <f t="shared" si="9"/>
        <v>0</v>
      </c>
      <c r="R28" s="76">
        <f t="shared" si="9"/>
        <v>0</v>
      </c>
      <c r="S28" s="76">
        <f t="shared" si="9"/>
        <v>0</v>
      </c>
      <c r="T28" s="76">
        <f t="shared" si="9"/>
        <v>0</v>
      </c>
      <c r="U28" s="76">
        <f t="shared" si="9"/>
        <v>0</v>
      </c>
      <c r="V28" s="76">
        <f t="shared" si="9"/>
        <v>0</v>
      </c>
      <c r="W28" s="76">
        <f t="shared" si="9"/>
        <v>0</v>
      </c>
      <c r="X28" s="76">
        <f t="shared" si="9"/>
        <v>0</v>
      </c>
      <c r="Y28" s="76">
        <f t="shared" si="9"/>
        <v>0</v>
      </c>
      <c r="Z28" s="80">
        <f t="shared" si="9"/>
        <v>0</v>
      </c>
      <c r="AA28" s="76">
        <f t="shared" si="9"/>
        <v>0</v>
      </c>
      <c r="AB28" s="76">
        <f t="shared" si="9"/>
        <v>0</v>
      </c>
      <c r="AC28" s="76">
        <f t="shared" si="9"/>
        <v>0</v>
      </c>
      <c r="AD28" s="76">
        <f t="shared" si="9"/>
        <v>0</v>
      </c>
      <c r="AE28" s="76">
        <f t="shared" si="9"/>
        <v>0</v>
      </c>
      <c r="AF28" s="76">
        <f t="shared" si="9"/>
        <v>0</v>
      </c>
      <c r="AG28" s="76">
        <f t="shared" si="9"/>
        <v>0</v>
      </c>
      <c r="AH28" s="76">
        <f t="shared" si="9"/>
        <v>0</v>
      </c>
      <c r="AI28" s="76">
        <f t="shared" si="9"/>
        <v>0</v>
      </c>
      <c r="AJ28" s="76">
        <f t="shared" si="9"/>
        <v>0</v>
      </c>
      <c r="AK28" s="76">
        <f t="shared" si="9"/>
        <v>0</v>
      </c>
      <c r="AL28" s="76">
        <f t="shared" si="9"/>
        <v>0</v>
      </c>
      <c r="AM28" s="76"/>
      <c r="AN28" s="76"/>
      <c r="AO28" s="76"/>
      <c r="AP28" s="76"/>
      <c r="AQ28" s="76"/>
      <c r="AR28" s="76"/>
      <c r="AS28" s="76"/>
      <c r="AT28" s="76"/>
      <c r="AU28" s="76"/>
      <c r="AV28" s="76"/>
      <c r="AW28" s="76"/>
      <c r="AX28" s="76"/>
    </row>
    <row r="29" spans="1:50" ht="14.4" collapsed="1">
      <c r="A29" s="93" t="s">
        <v>255</v>
      </c>
      <c r="B29" s="76">
        <f t="shared" ref="B29:M29" si="10">B28+B26</f>
        <v>0</v>
      </c>
      <c r="C29" s="76">
        <f t="shared" si="10"/>
        <v>0</v>
      </c>
      <c r="D29" s="76">
        <f t="shared" si="10"/>
        <v>0</v>
      </c>
      <c r="E29" s="76">
        <f t="shared" si="10"/>
        <v>0</v>
      </c>
      <c r="F29" s="76">
        <f t="shared" si="10"/>
        <v>0</v>
      </c>
      <c r="G29" s="76">
        <f t="shared" si="10"/>
        <v>0</v>
      </c>
      <c r="H29" s="76">
        <f t="shared" si="10"/>
        <v>0</v>
      </c>
      <c r="I29" s="76">
        <f t="shared" si="10"/>
        <v>0</v>
      </c>
      <c r="J29" s="76">
        <f t="shared" si="10"/>
        <v>0</v>
      </c>
      <c r="K29" s="76">
        <f t="shared" si="10"/>
        <v>0</v>
      </c>
      <c r="L29" s="76">
        <f t="shared" si="10"/>
        <v>0</v>
      </c>
      <c r="M29" s="80">
        <f t="shared" si="10"/>
        <v>0</v>
      </c>
      <c r="N29" s="76"/>
      <c r="O29" s="76">
        <f t="shared" ref="O29:AL29" si="11">O28+O26</f>
        <v>0</v>
      </c>
      <c r="P29" s="76">
        <f t="shared" si="11"/>
        <v>0</v>
      </c>
      <c r="Q29" s="76">
        <f t="shared" si="11"/>
        <v>0</v>
      </c>
      <c r="R29" s="76">
        <f t="shared" si="11"/>
        <v>0</v>
      </c>
      <c r="S29" s="76">
        <f t="shared" si="11"/>
        <v>0</v>
      </c>
      <c r="T29" s="76">
        <f t="shared" si="11"/>
        <v>0</v>
      </c>
      <c r="U29" s="76">
        <f t="shared" si="11"/>
        <v>0</v>
      </c>
      <c r="V29" s="76">
        <f t="shared" si="11"/>
        <v>0</v>
      </c>
      <c r="W29" s="76">
        <f t="shared" si="11"/>
        <v>0</v>
      </c>
      <c r="X29" s="76">
        <f t="shared" si="11"/>
        <v>0</v>
      </c>
      <c r="Y29" s="76">
        <f t="shared" si="11"/>
        <v>0</v>
      </c>
      <c r="Z29" s="80">
        <f t="shared" si="11"/>
        <v>0</v>
      </c>
      <c r="AA29" s="76">
        <f t="shared" si="11"/>
        <v>0</v>
      </c>
      <c r="AB29" s="76">
        <f t="shared" si="11"/>
        <v>0</v>
      </c>
      <c r="AC29" s="76">
        <f t="shared" si="11"/>
        <v>0</v>
      </c>
      <c r="AD29" s="76">
        <f t="shared" si="11"/>
        <v>0</v>
      </c>
      <c r="AE29" s="76">
        <f t="shared" si="11"/>
        <v>0</v>
      </c>
      <c r="AF29" s="76">
        <f t="shared" si="11"/>
        <v>0</v>
      </c>
      <c r="AG29" s="76">
        <f t="shared" si="11"/>
        <v>0</v>
      </c>
      <c r="AH29" s="76">
        <f t="shared" si="11"/>
        <v>0</v>
      </c>
      <c r="AI29" s="76">
        <f t="shared" si="11"/>
        <v>0</v>
      </c>
      <c r="AJ29" s="76">
        <f t="shared" si="11"/>
        <v>0</v>
      </c>
      <c r="AK29" s="76">
        <f t="shared" si="11"/>
        <v>0</v>
      </c>
      <c r="AL29" s="76">
        <f t="shared" si="11"/>
        <v>0</v>
      </c>
      <c r="AM29" s="76"/>
      <c r="AN29" s="76"/>
      <c r="AO29" s="76"/>
      <c r="AP29" s="76"/>
      <c r="AQ29" s="76"/>
      <c r="AR29" s="76"/>
      <c r="AS29" s="76"/>
      <c r="AT29" s="76"/>
      <c r="AU29" s="76"/>
      <c r="AV29" s="76"/>
      <c r="AW29" s="76"/>
      <c r="AX29" s="76"/>
    </row>
    <row r="30" spans="1:50" ht="14.4">
      <c r="A30" s="93"/>
      <c r="B30" s="76"/>
      <c r="C30" s="76"/>
      <c r="D30" s="76"/>
      <c r="E30" s="76"/>
      <c r="F30" s="76"/>
      <c r="G30" s="76"/>
      <c r="H30" s="76"/>
      <c r="I30" s="76"/>
      <c r="J30" s="76"/>
      <c r="K30" s="76"/>
      <c r="L30" s="76"/>
      <c r="M30" s="80"/>
      <c r="N30" s="76"/>
      <c r="O30" s="76"/>
      <c r="P30" s="76"/>
      <c r="Q30" s="76"/>
      <c r="R30" s="76"/>
      <c r="S30" s="76"/>
      <c r="T30" s="76"/>
      <c r="U30" s="76"/>
      <c r="V30" s="76"/>
      <c r="W30" s="76"/>
      <c r="X30" s="76"/>
      <c r="Y30" s="76"/>
      <c r="Z30" s="80"/>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row>
    <row r="31" spans="1:50" ht="14.4">
      <c r="A31" s="93"/>
      <c r="B31" s="76"/>
      <c r="C31" s="76"/>
      <c r="D31" s="76"/>
      <c r="E31" s="76"/>
      <c r="F31" s="76"/>
      <c r="G31" s="76"/>
      <c r="H31" s="76"/>
      <c r="I31" s="76"/>
      <c r="J31" s="76"/>
      <c r="K31" s="76"/>
      <c r="L31" s="76"/>
      <c r="M31" s="80"/>
      <c r="N31" s="76"/>
      <c r="O31" s="76"/>
      <c r="P31" s="76"/>
      <c r="Q31" s="76"/>
      <c r="R31" s="76"/>
      <c r="S31" s="76"/>
      <c r="T31" s="76"/>
      <c r="U31" s="76"/>
      <c r="V31" s="76"/>
      <c r="W31" s="76"/>
      <c r="X31" s="76"/>
      <c r="Y31" s="76"/>
      <c r="Z31" s="80"/>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row>
    <row r="32" spans="1:50" ht="15.6">
      <c r="A32" s="94" t="s">
        <v>256</v>
      </c>
      <c r="B32" s="94">
        <f>SUM(B12:B21)+B23+B29+B6+B7</f>
        <v>0</v>
      </c>
      <c r="C32" s="94">
        <f t="shared" ref="C32:M32" si="12">SUM(C12:C18)+C23+C29+C6+C7</f>
        <v>0</v>
      </c>
      <c r="D32" s="94">
        <f t="shared" si="12"/>
        <v>0</v>
      </c>
      <c r="E32" s="94">
        <f t="shared" si="12"/>
        <v>0</v>
      </c>
      <c r="F32" s="94">
        <f t="shared" si="12"/>
        <v>0</v>
      </c>
      <c r="G32" s="94">
        <f t="shared" si="12"/>
        <v>0</v>
      </c>
      <c r="H32" s="94">
        <f t="shared" si="12"/>
        <v>0</v>
      </c>
      <c r="I32" s="94">
        <f t="shared" si="12"/>
        <v>0</v>
      </c>
      <c r="J32" s="94">
        <f t="shared" si="12"/>
        <v>0</v>
      </c>
      <c r="K32" s="94">
        <f t="shared" si="12"/>
        <v>0</v>
      </c>
      <c r="L32" s="94">
        <f t="shared" si="12"/>
        <v>0</v>
      </c>
      <c r="M32" s="94">
        <f t="shared" si="12"/>
        <v>0</v>
      </c>
      <c r="N32" s="95">
        <v>0</v>
      </c>
      <c r="O32" s="94">
        <f t="shared" ref="O32:AL32" si="13">SUM(O12:O18)+O23+O29+O6+O7</f>
        <v>0</v>
      </c>
      <c r="P32" s="94">
        <f t="shared" si="13"/>
        <v>0</v>
      </c>
      <c r="Q32" s="94">
        <f t="shared" si="13"/>
        <v>0</v>
      </c>
      <c r="R32" s="94">
        <f t="shared" si="13"/>
        <v>0</v>
      </c>
      <c r="S32" s="94">
        <f t="shared" si="13"/>
        <v>0</v>
      </c>
      <c r="T32" s="94">
        <f t="shared" si="13"/>
        <v>0</v>
      </c>
      <c r="U32" s="94">
        <f t="shared" si="13"/>
        <v>0</v>
      </c>
      <c r="V32" s="94">
        <f t="shared" si="13"/>
        <v>0</v>
      </c>
      <c r="W32" s="94">
        <f t="shared" si="13"/>
        <v>0</v>
      </c>
      <c r="X32" s="94">
        <f t="shared" si="13"/>
        <v>0</v>
      </c>
      <c r="Y32" s="94">
        <f t="shared" si="13"/>
        <v>0</v>
      </c>
      <c r="Z32" s="94">
        <f t="shared" si="13"/>
        <v>0</v>
      </c>
      <c r="AA32" s="94">
        <f t="shared" si="13"/>
        <v>0</v>
      </c>
      <c r="AB32" s="94">
        <f t="shared" si="13"/>
        <v>0</v>
      </c>
      <c r="AC32" s="94">
        <f t="shared" si="13"/>
        <v>0</v>
      </c>
      <c r="AD32" s="94">
        <f t="shared" si="13"/>
        <v>0</v>
      </c>
      <c r="AE32" s="94">
        <f t="shared" si="13"/>
        <v>0</v>
      </c>
      <c r="AF32" s="94">
        <f t="shared" si="13"/>
        <v>0</v>
      </c>
      <c r="AG32" s="94">
        <f t="shared" si="13"/>
        <v>0</v>
      </c>
      <c r="AH32" s="94">
        <f t="shared" si="13"/>
        <v>0</v>
      </c>
      <c r="AI32" s="94">
        <f t="shared" si="13"/>
        <v>0</v>
      </c>
      <c r="AJ32" s="94">
        <f t="shared" si="13"/>
        <v>0</v>
      </c>
      <c r="AK32" s="94">
        <f t="shared" si="13"/>
        <v>0</v>
      </c>
      <c r="AL32" s="94">
        <f t="shared" si="13"/>
        <v>0</v>
      </c>
      <c r="AM32" s="94"/>
      <c r="AN32" s="94"/>
      <c r="AO32" s="94"/>
      <c r="AP32" s="94"/>
      <c r="AQ32" s="94"/>
      <c r="AR32" s="94"/>
      <c r="AS32" s="94"/>
      <c r="AT32" s="94"/>
      <c r="AU32" s="94"/>
      <c r="AV32" s="94"/>
      <c r="AW32" s="94"/>
      <c r="AX32" s="94"/>
    </row>
    <row r="33" spans="1:50" ht="14.4">
      <c r="A33" s="85"/>
      <c r="M33" s="80"/>
      <c r="Z33" s="80"/>
    </row>
    <row r="34" spans="1:50" ht="18">
      <c r="A34" s="96" t="s">
        <v>257</v>
      </c>
      <c r="M34" s="80"/>
      <c r="Z34" s="80"/>
    </row>
    <row r="35" spans="1:50" ht="14.4">
      <c r="A35" s="82" t="s">
        <v>258</v>
      </c>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3"/>
      <c r="AB35" s="82"/>
      <c r="AC35" s="82"/>
      <c r="AD35" s="82"/>
      <c r="AE35" s="82"/>
      <c r="AF35" s="82"/>
      <c r="AG35" s="82"/>
      <c r="AH35" s="82"/>
      <c r="AI35" s="82"/>
      <c r="AJ35" s="82"/>
      <c r="AK35" s="82"/>
      <c r="AL35" s="82"/>
      <c r="AM35" s="82"/>
      <c r="AN35" s="82"/>
      <c r="AO35" s="82"/>
      <c r="AP35" s="82"/>
      <c r="AQ35" s="82"/>
      <c r="AR35" s="82"/>
      <c r="AS35" s="82"/>
      <c r="AT35" s="82"/>
      <c r="AU35" s="82"/>
      <c r="AV35" s="82"/>
      <c r="AW35" s="82"/>
      <c r="AX35" s="82"/>
    </row>
    <row r="36" spans="1:50" ht="14.4">
      <c r="A36" s="82" t="s">
        <v>259</v>
      </c>
      <c r="B36" s="82"/>
      <c r="C36" s="82"/>
      <c r="D36" s="82"/>
      <c r="E36" s="82"/>
      <c r="F36" s="82"/>
      <c r="G36" s="82"/>
      <c r="H36" s="82"/>
      <c r="I36" s="82"/>
      <c r="J36" s="82"/>
      <c r="K36" s="82"/>
      <c r="L36" s="82"/>
      <c r="M36" s="82"/>
      <c r="N36" s="82"/>
      <c r="O36" s="82"/>
      <c r="P36" s="82"/>
      <c r="Q36" s="82"/>
      <c r="R36" s="82"/>
      <c r="S36" s="82"/>
      <c r="T36" s="82"/>
      <c r="U36" s="82"/>
      <c r="V36" s="83"/>
      <c r="W36" s="83"/>
      <c r="X36" s="83"/>
      <c r="Y36" s="83"/>
      <c r="Z36" s="83"/>
      <c r="AA36" s="83"/>
      <c r="AB36" s="82"/>
      <c r="AC36" s="82"/>
      <c r="AD36" s="82"/>
      <c r="AE36" s="82"/>
      <c r="AF36" s="82"/>
      <c r="AG36" s="82"/>
      <c r="AH36" s="82"/>
      <c r="AI36" s="82"/>
      <c r="AJ36" s="82"/>
      <c r="AK36" s="82"/>
      <c r="AL36" s="82"/>
      <c r="AM36" s="82"/>
      <c r="AN36" s="82"/>
      <c r="AO36" s="82"/>
      <c r="AP36" s="82"/>
      <c r="AQ36" s="82"/>
      <c r="AR36" s="82"/>
      <c r="AS36" s="82"/>
      <c r="AT36" s="82"/>
      <c r="AU36" s="82"/>
      <c r="AV36" s="82"/>
      <c r="AW36" s="82"/>
      <c r="AX36" s="82"/>
    </row>
    <row r="37" spans="1:50" ht="14.4">
      <c r="A37" s="76"/>
      <c r="B37" s="76"/>
      <c r="C37" s="76"/>
      <c r="D37" s="76"/>
      <c r="E37" s="76"/>
      <c r="F37" s="76"/>
      <c r="G37" s="76"/>
      <c r="H37" s="76"/>
      <c r="I37" s="76"/>
      <c r="J37" s="76"/>
      <c r="K37" s="76"/>
      <c r="L37" s="76"/>
      <c r="M37" s="80"/>
      <c r="N37" s="76"/>
      <c r="O37" s="76"/>
      <c r="P37" s="76"/>
      <c r="Q37" s="76"/>
      <c r="R37" s="76"/>
      <c r="S37" s="76"/>
      <c r="T37" s="76"/>
      <c r="U37" s="76"/>
      <c r="V37" s="76"/>
      <c r="W37" s="76"/>
      <c r="X37" s="76"/>
      <c r="Y37" s="76"/>
      <c r="Z37" s="80"/>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row>
    <row r="38" spans="1:50" ht="14.4">
      <c r="A38" s="97" t="s">
        <v>260</v>
      </c>
      <c r="B38" s="85">
        <f t="shared" ref="B38:M38" si="14">B36*B35</f>
        <v>0</v>
      </c>
      <c r="C38" s="85">
        <f t="shared" si="14"/>
        <v>0</v>
      </c>
      <c r="D38" s="85">
        <f t="shared" si="14"/>
        <v>0</v>
      </c>
      <c r="E38" s="85">
        <f t="shared" si="14"/>
        <v>0</v>
      </c>
      <c r="F38" s="85">
        <f t="shared" si="14"/>
        <v>0</v>
      </c>
      <c r="G38" s="85">
        <f t="shared" si="14"/>
        <v>0</v>
      </c>
      <c r="H38" s="85">
        <f t="shared" si="14"/>
        <v>0</v>
      </c>
      <c r="I38" s="85">
        <f t="shared" si="14"/>
        <v>0</v>
      </c>
      <c r="J38" s="85">
        <f t="shared" si="14"/>
        <v>0</v>
      </c>
      <c r="K38" s="85">
        <f t="shared" si="14"/>
        <v>0</v>
      </c>
      <c r="L38" s="85">
        <f t="shared" si="14"/>
        <v>0</v>
      </c>
      <c r="M38" s="98">
        <f t="shared" si="14"/>
        <v>0</v>
      </c>
      <c r="N38" s="85"/>
      <c r="O38" s="85">
        <f t="shared" ref="O38:AL38" si="15">O36*O35</f>
        <v>0</v>
      </c>
      <c r="P38" s="85">
        <f t="shared" si="15"/>
        <v>0</v>
      </c>
      <c r="Q38" s="85">
        <f t="shared" si="15"/>
        <v>0</v>
      </c>
      <c r="R38" s="85">
        <f t="shared" si="15"/>
        <v>0</v>
      </c>
      <c r="S38" s="85">
        <f t="shared" si="15"/>
        <v>0</v>
      </c>
      <c r="T38" s="85">
        <f t="shared" si="15"/>
        <v>0</v>
      </c>
      <c r="U38" s="85">
        <f t="shared" si="15"/>
        <v>0</v>
      </c>
      <c r="V38" s="85">
        <f t="shared" si="15"/>
        <v>0</v>
      </c>
      <c r="W38" s="85">
        <f t="shared" si="15"/>
        <v>0</v>
      </c>
      <c r="X38" s="85">
        <f t="shared" si="15"/>
        <v>0</v>
      </c>
      <c r="Y38" s="85">
        <f t="shared" si="15"/>
        <v>0</v>
      </c>
      <c r="Z38" s="98">
        <f t="shared" si="15"/>
        <v>0</v>
      </c>
      <c r="AA38" s="85">
        <f t="shared" si="15"/>
        <v>0</v>
      </c>
      <c r="AB38" s="85">
        <f t="shared" si="15"/>
        <v>0</v>
      </c>
      <c r="AC38" s="85">
        <f t="shared" si="15"/>
        <v>0</v>
      </c>
      <c r="AD38" s="85">
        <f t="shared" si="15"/>
        <v>0</v>
      </c>
      <c r="AE38" s="85">
        <f t="shared" si="15"/>
        <v>0</v>
      </c>
      <c r="AF38" s="85">
        <f t="shared" si="15"/>
        <v>0</v>
      </c>
      <c r="AG38" s="85">
        <f t="shared" si="15"/>
        <v>0</v>
      </c>
      <c r="AH38" s="85">
        <f t="shared" si="15"/>
        <v>0</v>
      </c>
      <c r="AI38" s="85">
        <f t="shared" si="15"/>
        <v>0</v>
      </c>
      <c r="AJ38" s="85">
        <f t="shared" si="15"/>
        <v>0</v>
      </c>
      <c r="AK38" s="85">
        <f t="shared" si="15"/>
        <v>0</v>
      </c>
      <c r="AL38" s="85">
        <f t="shared" si="15"/>
        <v>0</v>
      </c>
      <c r="AM38" s="85"/>
      <c r="AN38" s="85"/>
      <c r="AO38" s="85"/>
      <c r="AP38" s="85"/>
      <c r="AQ38" s="85"/>
      <c r="AR38" s="85"/>
      <c r="AS38" s="85"/>
      <c r="AT38" s="85"/>
      <c r="AU38" s="85"/>
      <c r="AV38" s="85"/>
      <c r="AW38" s="85"/>
      <c r="AX38" s="85"/>
    </row>
    <row r="39" spans="1:50" ht="14.4">
      <c r="A39" s="76"/>
      <c r="B39" s="76"/>
      <c r="C39" s="76"/>
      <c r="D39" s="76"/>
      <c r="E39" s="76"/>
      <c r="F39" s="76"/>
      <c r="G39" s="76"/>
      <c r="H39" s="76"/>
      <c r="I39" s="76"/>
      <c r="J39" s="76"/>
      <c r="K39" s="76"/>
      <c r="L39" s="76"/>
      <c r="M39" s="80"/>
      <c r="N39" s="76"/>
      <c r="O39" s="76"/>
      <c r="P39" s="76"/>
      <c r="Q39" s="76"/>
      <c r="R39" s="76"/>
      <c r="S39" s="76"/>
      <c r="T39" s="76"/>
      <c r="U39" s="76"/>
      <c r="V39" s="76"/>
      <c r="W39" s="76"/>
      <c r="X39" s="76"/>
      <c r="Y39" s="76"/>
      <c r="Z39" s="80"/>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row>
    <row r="40" spans="1:50" ht="14.4">
      <c r="A40" s="82" t="s">
        <v>261</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3"/>
      <c r="AB40" s="82"/>
      <c r="AC40" s="82"/>
      <c r="AD40" s="82"/>
      <c r="AE40" s="82"/>
      <c r="AF40" s="82"/>
      <c r="AG40" s="82"/>
      <c r="AH40" s="82"/>
      <c r="AI40" s="82"/>
      <c r="AJ40" s="82"/>
      <c r="AK40" s="82"/>
      <c r="AL40" s="82"/>
      <c r="AM40" s="82"/>
      <c r="AN40" s="82"/>
      <c r="AO40" s="82"/>
      <c r="AP40" s="82"/>
      <c r="AQ40" s="82"/>
      <c r="AR40" s="82"/>
      <c r="AS40" s="82"/>
      <c r="AT40" s="82"/>
      <c r="AU40" s="82"/>
      <c r="AV40" s="82"/>
      <c r="AW40" s="82"/>
      <c r="AX40" s="82"/>
    </row>
    <row r="41" spans="1:50" ht="14.4">
      <c r="A41" s="82" t="s">
        <v>262</v>
      </c>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3"/>
      <c r="AB41" s="82"/>
      <c r="AC41" s="82"/>
      <c r="AD41" s="82"/>
      <c r="AE41" s="82"/>
      <c r="AF41" s="82"/>
      <c r="AG41" s="82"/>
      <c r="AH41" s="82"/>
      <c r="AI41" s="82"/>
      <c r="AJ41" s="82"/>
      <c r="AK41" s="82"/>
      <c r="AL41" s="82"/>
      <c r="AM41" s="82"/>
      <c r="AN41" s="82"/>
      <c r="AO41" s="82"/>
      <c r="AP41" s="82"/>
      <c r="AQ41" s="82"/>
      <c r="AR41" s="82"/>
      <c r="AS41" s="82"/>
      <c r="AT41" s="82"/>
      <c r="AU41" s="82"/>
      <c r="AV41" s="82"/>
      <c r="AW41" s="82"/>
      <c r="AX41" s="82"/>
    </row>
    <row r="42" spans="1:50" ht="14.4">
      <c r="A42" s="86"/>
      <c r="B42" s="76"/>
      <c r="C42" s="76"/>
      <c r="D42" s="76"/>
      <c r="E42" s="76"/>
      <c r="F42" s="76"/>
      <c r="G42" s="76"/>
      <c r="H42" s="76"/>
      <c r="I42" s="76"/>
      <c r="J42" s="76"/>
      <c r="K42" s="76"/>
      <c r="L42" s="76"/>
      <c r="M42" s="80"/>
      <c r="N42" s="76"/>
      <c r="O42" s="76"/>
      <c r="P42" s="76"/>
      <c r="Q42" s="76"/>
      <c r="R42" s="76"/>
      <c r="S42" s="76"/>
      <c r="T42" s="76"/>
      <c r="U42" s="76"/>
      <c r="V42" s="76"/>
      <c r="W42" s="76"/>
      <c r="X42" s="76"/>
      <c r="Y42" s="76"/>
      <c r="Z42" s="80"/>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row>
    <row r="43" spans="1:50" ht="14.4">
      <c r="A43" s="97" t="s">
        <v>263</v>
      </c>
      <c r="B43" s="85">
        <f t="shared" ref="B43:M43" si="16">B41*B40</f>
        <v>0</v>
      </c>
      <c r="C43" s="85">
        <f t="shared" si="16"/>
        <v>0</v>
      </c>
      <c r="D43" s="85">
        <f t="shared" si="16"/>
        <v>0</v>
      </c>
      <c r="E43" s="85">
        <f t="shared" si="16"/>
        <v>0</v>
      </c>
      <c r="F43" s="85">
        <f t="shared" si="16"/>
        <v>0</v>
      </c>
      <c r="G43" s="85">
        <f t="shared" si="16"/>
        <v>0</v>
      </c>
      <c r="H43" s="85">
        <f t="shared" si="16"/>
        <v>0</v>
      </c>
      <c r="I43" s="85">
        <f t="shared" si="16"/>
        <v>0</v>
      </c>
      <c r="J43" s="85">
        <f t="shared" si="16"/>
        <v>0</v>
      </c>
      <c r="K43" s="85">
        <f t="shared" si="16"/>
        <v>0</v>
      </c>
      <c r="L43" s="85">
        <f t="shared" si="16"/>
        <v>0</v>
      </c>
      <c r="M43" s="98">
        <f t="shared" si="16"/>
        <v>0</v>
      </c>
      <c r="N43" s="85"/>
      <c r="O43" s="85">
        <f t="shared" ref="O43:AL43" si="17">O41*O40</f>
        <v>0</v>
      </c>
      <c r="P43" s="85">
        <f t="shared" si="17"/>
        <v>0</v>
      </c>
      <c r="Q43" s="85">
        <f t="shared" si="17"/>
        <v>0</v>
      </c>
      <c r="R43" s="85">
        <f t="shared" si="17"/>
        <v>0</v>
      </c>
      <c r="S43" s="85">
        <f t="shared" si="17"/>
        <v>0</v>
      </c>
      <c r="T43" s="85">
        <f t="shared" si="17"/>
        <v>0</v>
      </c>
      <c r="U43" s="85">
        <f t="shared" si="17"/>
        <v>0</v>
      </c>
      <c r="V43" s="85">
        <f t="shared" si="17"/>
        <v>0</v>
      </c>
      <c r="W43" s="85">
        <f t="shared" si="17"/>
        <v>0</v>
      </c>
      <c r="X43" s="85">
        <f t="shared" si="17"/>
        <v>0</v>
      </c>
      <c r="Y43" s="85">
        <f t="shared" si="17"/>
        <v>0</v>
      </c>
      <c r="Z43" s="98">
        <f t="shared" si="17"/>
        <v>0</v>
      </c>
      <c r="AA43" s="85">
        <f t="shared" si="17"/>
        <v>0</v>
      </c>
      <c r="AB43" s="85">
        <f t="shared" si="17"/>
        <v>0</v>
      </c>
      <c r="AC43" s="85">
        <f t="shared" si="17"/>
        <v>0</v>
      </c>
      <c r="AD43" s="85">
        <f t="shared" si="17"/>
        <v>0</v>
      </c>
      <c r="AE43" s="85">
        <f t="shared" si="17"/>
        <v>0</v>
      </c>
      <c r="AF43" s="85">
        <f t="shared" si="17"/>
        <v>0</v>
      </c>
      <c r="AG43" s="85">
        <f t="shared" si="17"/>
        <v>0</v>
      </c>
      <c r="AH43" s="85">
        <f t="shared" si="17"/>
        <v>0</v>
      </c>
      <c r="AI43" s="85">
        <f t="shared" si="17"/>
        <v>0</v>
      </c>
      <c r="AJ43" s="85">
        <f t="shared" si="17"/>
        <v>0</v>
      </c>
      <c r="AK43" s="85">
        <f t="shared" si="17"/>
        <v>0</v>
      </c>
      <c r="AL43" s="85">
        <f t="shared" si="17"/>
        <v>0</v>
      </c>
      <c r="AM43" s="85"/>
      <c r="AN43" s="85"/>
      <c r="AO43" s="85"/>
      <c r="AP43" s="85"/>
      <c r="AQ43" s="85"/>
      <c r="AR43" s="85"/>
      <c r="AS43" s="85"/>
      <c r="AT43" s="85"/>
      <c r="AU43" s="85"/>
      <c r="AV43" s="85"/>
      <c r="AW43" s="85"/>
      <c r="AX43" s="85"/>
    </row>
    <row r="44" spans="1:50" ht="14.4">
      <c r="A44" s="76"/>
      <c r="B44" s="76"/>
      <c r="C44" s="76"/>
      <c r="D44" s="76"/>
      <c r="E44" s="76"/>
      <c r="F44" s="76"/>
      <c r="G44" s="76"/>
      <c r="H44" s="76"/>
      <c r="I44" s="76"/>
      <c r="J44" s="76"/>
      <c r="K44" s="76"/>
      <c r="L44" s="76"/>
      <c r="M44" s="80"/>
      <c r="N44" s="76"/>
      <c r="O44" s="76"/>
      <c r="P44" s="76"/>
      <c r="Q44" s="76"/>
      <c r="R44" s="76"/>
      <c r="S44" s="76"/>
      <c r="T44" s="76"/>
      <c r="U44" s="76"/>
      <c r="V44" s="76"/>
      <c r="W44" s="76"/>
      <c r="X44" s="76"/>
      <c r="Y44" s="76"/>
      <c r="Z44" s="80"/>
    </row>
    <row r="45" spans="1:50" ht="14.4">
      <c r="A45" s="82" t="s">
        <v>264</v>
      </c>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3"/>
      <c r="AB45" s="82"/>
      <c r="AC45" s="82"/>
      <c r="AD45" s="82"/>
      <c r="AE45" s="82"/>
      <c r="AF45" s="82"/>
      <c r="AG45" s="82"/>
      <c r="AH45" s="82"/>
      <c r="AI45" s="82"/>
      <c r="AJ45" s="82"/>
      <c r="AK45" s="82"/>
      <c r="AL45" s="82"/>
      <c r="AM45" s="82"/>
      <c r="AN45" s="82"/>
      <c r="AO45" s="82"/>
      <c r="AP45" s="82"/>
      <c r="AQ45" s="82"/>
      <c r="AR45" s="82"/>
      <c r="AS45" s="82"/>
      <c r="AT45" s="82"/>
      <c r="AU45" s="82"/>
      <c r="AV45" s="82"/>
      <c r="AW45" s="82"/>
      <c r="AX45" s="82"/>
    </row>
    <row r="46" spans="1:50" ht="14.4">
      <c r="A46" s="86"/>
      <c r="B46" s="76"/>
      <c r="C46" s="76"/>
      <c r="D46" s="76"/>
      <c r="E46" s="76"/>
      <c r="F46" s="76"/>
      <c r="G46" s="76"/>
      <c r="H46" s="76"/>
      <c r="I46" s="76"/>
      <c r="J46" s="76"/>
      <c r="K46" s="76"/>
      <c r="L46" s="76"/>
      <c r="M46" s="80"/>
      <c r="N46" s="76"/>
      <c r="O46" s="76"/>
      <c r="P46" s="76"/>
      <c r="Q46" s="76"/>
      <c r="R46" s="76"/>
      <c r="S46" s="76"/>
      <c r="T46" s="76"/>
      <c r="U46" s="76"/>
      <c r="V46" s="76"/>
      <c r="W46" s="76"/>
      <c r="X46" s="76"/>
      <c r="Y46" s="76"/>
      <c r="Z46" s="80"/>
    </row>
    <row r="47" spans="1:50" ht="15.6">
      <c r="A47" s="94" t="s">
        <v>265</v>
      </c>
      <c r="B47" s="99">
        <f t="shared" ref="B47:M47" si="18">SUM(B38+B43+B45)</f>
        <v>0</v>
      </c>
      <c r="C47" s="99">
        <f t="shared" si="18"/>
        <v>0</v>
      </c>
      <c r="D47" s="99">
        <f t="shared" si="18"/>
        <v>0</v>
      </c>
      <c r="E47" s="99">
        <f t="shared" si="18"/>
        <v>0</v>
      </c>
      <c r="F47" s="99">
        <f t="shared" si="18"/>
        <v>0</v>
      </c>
      <c r="G47" s="99">
        <f t="shared" si="18"/>
        <v>0</v>
      </c>
      <c r="H47" s="99">
        <f t="shared" si="18"/>
        <v>0</v>
      </c>
      <c r="I47" s="99">
        <f t="shared" si="18"/>
        <v>0</v>
      </c>
      <c r="J47" s="99">
        <f t="shared" si="18"/>
        <v>0</v>
      </c>
      <c r="K47" s="99">
        <f t="shared" si="18"/>
        <v>0</v>
      </c>
      <c r="L47" s="99">
        <f t="shared" si="18"/>
        <v>0</v>
      </c>
      <c r="M47" s="99">
        <f t="shared" si="18"/>
        <v>0</v>
      </c>
      <c r="N47" s="99"/>
      <c r="O47" s="99">
        <f t="shared" ref="O47:AL47" si="19">SUM(O38+O43+O45)</f>
        <v>0</v>
      </c>
      <c r="P47" s="99">
        <f t="shared" si="19"/>
        <v>0</v>
      </c>
      <c r="Q47" s="99">
        <f t="shared" si="19"/>
        <v>0</v>
      </c>
      <c r="R47" s="99">
        <f t="shared" si="19"/>
        <v>0</v>
      </c>
      <c r="S47" s="99">
        <f t="shared" si="19"/>
        <v>0</v>
      </c>
      <c r="T47" s="99">
        <f t="shared" si="19"/>
        <v>0</v>
      </c>
      <c r="U47" s="99">
        <f t="shared" si="19"/>
        <v>0</v>
      </c>
      <c r="V47" s="99">
        <f t="shared" si="19"/>
        <v>0</v>
      </c>
      <c r="W47" s="99">
        <f t="shared" si="19"/>
        <v>0</v>
      </c>
      <c r="X47" s="99">
        <f t="shared" si="19"/>
        <v>0</v>
      </c>
      <c r="Y47" s="99">
        <f t="shared" si="19"/>
        <v>0</v>
      </c>
      <c r="Z47" s="100">
        <f t="shared" si="19"/>
        <v>0</v>
      </c>
      <c r="AA47" s="99">
        <f t="shared" si="19"/>
        <v>0</v>
      </c>
      <c r="AB47" s="99">
        <f t="shared" si="19"/>
        <v>0</v>
      </c>
      <c r="AC47" s="99">
        <f t="shared" si="19"/>
        <v>0</v>
      </c>
      <c r="AD47" s="99">
        <f t="shared" si="19"/>
        <v>0</v>
      </c>
      <c r="AE47" s="99">
        <f t="shared" si="19"/>
        <v>0</v>
      </c>
      <c r="AF47" s="99">
        <f t="shared" si="19"/>
        <v>0</v>
      </c>
      <c r="AG47" s="99">
        <f t="shared" si="19"/>
        <v>0</v>
      </c>
      <c r="AH47" s="99">
        <f t="shared" si="19"/>
        <v>0</v>
      </c>
      <c r="AI47" s="99">
        <f t="shared" si="19"/>
        <v>0</v>
      </c>
      <c r="AJ47" s="99">
        <f t="shared" si="19"/>
        <v>0</v>
      </c>
      <c r="AK47" s="99">
        <f t="shared" si="19"/>
        <v>0</v>
      </c>
      <c r="AL47" s="99">
        <f t="shared" si="19"/>
        <v>0</v>
      </c>
      <c r="AM47" s="99"/>
      <c r="AN47" s="99"/>
      <c r="AO47" s="99"/>
      <c r="AP47" s="99"/>
      <c r="AQ47" s="99"/>
      <c r="AR47" s="99"/>
      <c r="AS47" s="99"/>
      <c r="AT47" s="99"/>
      <c r="AU47" s="99"/>
      <c r="AV47" s="99"/>
      <c r="AW47" s="99"/>
      <c r="AX47" s="99"/>
    </row>
    <row r="48" spans="1:50" ht="14.4">
      <c r="M48" s="80"/>
      <c r="Z48" s="80"/>
    </row>
    <row r="49" spans="1:50" ht="14.4">
      <c r="A49" s="85" t="s">
        <v>266</v>
      </c>
      <c r="B49" s="85">
        <f t="shared" ref="B49:M49" si="20">B47-B32</f>
        <v>0</v>
      </c>
      <c r="C49" s="85">
        <f t="shared" si="20"/>
        <v>0</v>
      </c>
      <c r="D49" s="85">
        <f t="shared" si="20"/>
        <v>0</v>
      </c>
      <c r="E49" s="85">
        <f t="shared" si="20"/>
        <v>0</v>
      </c>
      <c r="F49" s="85">
        <f t="shared" si="20"/>
        <v>0</v>
      </c>
      <c r="G49" s="85">
        <f t="shared" si="20"/>
        <v>0</v>
      </c>
      <c r="H49" s="85">
        <f t="shared" si="20"/>
        <v>0</v>
      </c>
      <c r="I49" s="85">
        <f t="shared" si="20"/>
        <v>0</v>
      </c>
      <c r="J49" s="85">
        <f t="shared" si="20"/>
        <v>0</v>
      </c>
      <c r="K49" s="85">
        <f t="shared" si="20"/>
        <v>0</v>
      </c>
      <c r="L49" s="85">
        <f t="shared" si="20"/>
        <v>0</v>
      </c>
      <c r="M49" s="85">
        <f t="shared" si="20"/>
        <v>0</v>
      </c>
      <c r="N49" s="85"/>
      <c r="O49" s="85">
        <f t="shared" ref="O49:AL49" si="21">O47-O32</f>
        <v>0</v>
      </c>
      <c r="P49" s="85">
        <f t="shared" si="21"/>
        <v>0</v>
      </c>
      <c r="Q49" s="85">
        <f t="shared" si="21"/>
        <v>0</v>
      </c>
      <c r="R49" s="85">
        <f t="shared" si="21"/>
        <v>0</v>
      </c>
      <c r="S49" s="85">
        <f t="shared" si="21"/>
        <v>0</v>
      </c>
      <c r="T49" s="85">
        <f t="shared" si="21"/>
        <v>0</v>
      </c>
      <c r="U49" s="85">
        <f t="shared" si="21"/>
        <v>0</v>
      </c>
      <c r="V49" s="85">
        <f t="shared" si="21"/>
        <v>0</v>
      </c>
      <c r="W49" s="85">
        <f t="shared" si="21"/>
        <v>0</v>
      </c>
      <c r="X49" s="85">
        <f t="shared" si="21"/>
        <v>0</v>
      </c>
      <c r="Y49" s="85">
        <f t="shared" si="21"/>
        <v>0</v>
      </c>
      <c r="Z49" s="98">
        <f t="shared" si="21"/>
        <v>0</v>
      </c>
      <c r="AA49" s="85">
        <f t="shared" si="21"/>
        <v>0</v>
      </c>
      <c r="AB49" s="85">
        <f t="shared" si="21"/>
        <v>0</v>
      </c>
      <c r="AC49" s="85">
        <f t="shared" si="21"/>
        <v>0</v>
      </c>
      <c r="AD49" s="85">
        <f t="shared" si="21"/>
        <v>0</v>
      </c>
      <c r="AE49" s="85">
        <f t="shared" si="21"/>
        <v>0</v>
      </c>
      <c r="AF49" s="85">
        <f t="shared" si="21"/>
        <v>0</v>
      </c>
      <c r="AG49" s="85">
        <f t="shared" si="21"/>
        <v>0</v>
      </c>
      <c r="AH49" s="85">
        <f t="shared" si="21"/>
        <v>0</v>
      </c>
      <c r="AI49" s="85">
        <f t="shared" si="21"/>
        <v>0</v>
      </c>
      <c r="AJ49" s="85">
        <f t="shared" si="21"/>
        <v>0</v>
      </c>
      <c r="AK49" s="85">
        <f t="shared" si="21"/>
        <v>0</v>
      </c>
      <c r="AL49" s="85">
        <f t="shared" si="21"/>
        <v>0</v>
      </c>
      <c r="AM49" s="85"/>
      <c r="AN49" s="85"/>
      <c r="AO49" s="85"/>
      <c r="AP49" s="85"/>
      <c r="AQ49" s="85"/>
      <c r="AR49" s="85"/>
      <c r="AS49" s="85"/>
      <c r="AT49" s="85"/>
      <c r="AU49" s="85"/>
      <c r="AV49" s="85"/>
      <c r="AW49" s="85"/>
      <c r="AX49" s="85"/>
    </row>
    <row r="50" spans="1:50" ht="14.4">
      <c r="A50" s="85" t="s">
        <v>267</v>
      </c>
      <c r="B50" s="85">
        <f>B49</f>
        <v>0</v>
      </c>
      <c r="C50" s="85">
        <f t="shared" ref="C50:M50" si="22">C49+B50</f>
        <v>0</v>
      </c>
      <c r="D50" s="85">
        <f t="shared" si="22"/>
        <v>0</v>
      </c>
      <c r="E50" s="85">
        <f t="shared" si="22"/>
        <v>0</v>
      </c>
      <c r="F50" s="85">
        <f t="shared" si="22"/>
        <v>0</v>
      </c>
      <c r="G50" s="85">
        <f t="shared" si="22"/>
        <v>0</v>
      </c>
      <c r="H50" s="85">
        <f t="shared" si="22"/>
        <v>0</v>
      </c>
      <c r="I50" s="85">
        <f t="shared" si="22"/>
        <v>0</v>
      </c>
      <c r="J50" s="85">
        <f t="shared" si="22"/>
        <v>0</v>
      </c>
      <c r="K50" s="85">
        <f t="shared" si="22"/>
        <v>0</v>
      </c>
      <c r="L50" s="85">
        <f t="shared" si="22"/>
        <v>0</v>
      </c>
      <c r="M50" s="98">
        <f t="shared" si="22"/>
        <v>0</v>
      </c>
      <c r="N50" s="85"/>
      <c r="O50" s="85">
        <f>O49+M50</f>
        <v>0</v>
      </c>
      <c r="P50" s="85">
        <f t="shared" ref="P50:AL50" si="23">P49+O50</f>
        <v>0</v>
      </c>
      <c r="Q50" s="85">
        <f t="shared" si="23"/>
        <v>0</v>
      </c>
      <c r="R50" s="85">
        <f t="shared" si="23"/>
        <v>0</v>
      </c>
      <c r="S50" s="85">
        <f t="shared" si="23"/>
        <v>0</v>
      </c>
      <c r="T50" s="85">
        <f t="shared" si="23"/>
        <v>0</v>
      </c>
      <c r="U50" s="85">
        <f t="shared" si="23"/>
        <v>0</v>
      </c>
      <c r="V50" s="85">
        <f t="shared" si="23"/>
        <v>0</v>
      </c>
      <c r="W50" s="85">
        <f t="shared" si="23"/>
        <v>0</v>
      </c>
      <c r="X50" s="85">
        <f t="shared" si="23"/>
        <v>0</v>
      </c>
      <c r="Y50" s="85">
        <f t="shared" si="23"/>
        <v>0</v>
      </c>
      <c r="Z50" s="98">
        <f t="shared" si="23"/>
        <v>0</v>
      </c>
      <c r="AA50" s="85">
        <f t="shared" si="23"/>
        <v>0</v>
      </c>
      <c r="AB50" s="85">
        <f t="shared" si="23"/>
        <v>0</v>
      </c>
      <c r="AC50" s="85">
        <f t="shared" si="23"/>
        <v>0</v>
      </c>
      <c r="AD50" s="85">
        <f t="shared" si="23"/>
        <v>0</v>
      </c>
      <c r="AE50" s="85">
        <f t="shared" si="23"/>
        <v>0</v>
      </c>
      <c r="AF50" s="85">
        <f t="shared" si="23"/>
        <v>0</v>
      </c>
      <c r="AG50" s="85">
        <f t="shared" si="23"/>
        <v>0</v>
      </c>
      <c r="AH50" s="85">
        <f t="shared" si="23"/>
        <v>0</v>
      </c>
      <c r="AI50" s="85">
        <f t="shared" si="23"/>
        <v>0</v>
      </c>
      <c r="AJ50" s="85">
        <f t="shared" si="23"/>
        <v>0</v>
      </c>
      <c r="AK50" s="85">
        <f t="shared" si="23"/>
        <v>0</v>
      </c>
      <c r="AL50" s="85">
        <f t="shared" si="23"/>
        <v>0</v>
      </c>
      <c r="AM50" s="85"/>
      <c r="AN50" s="85"/>
      <c r="AO50" s="85"/>
      <c r="AP50" s="85"/>
      <c r="AQ50" s="85"/>
      <c r="AR50" s="85"/>
      <c r="AS50" s="85"/>
      <c r="AT50" s="85"/>
      <c r="AU50" s="85"/>
      <c r="AV50" s="85"/>
      <c r="AW50" s="85"/>
      <c r="AX50" s="85"/>
    </row>
    <row r="51" spans="1:50" ht="14.4">
      <c r="M51" s="80"/>
      <c r="Z51" s="80"/>
    </row>
    <row r="52" spans="1:50" ht="14.4">
      <c r="B52" s="1" t="s">
        <v>268</v>
      </c>
      <c r="M52" s="80"/>
      <c r="Z52" s="80"/>
    </row>
    <row r="53" spans="1:50" ht="14.4">
      <c r="M53" s="80"/>
      <c r="Z53" s="80"/>
    </row>
    <row r="54" spans="1:50" ht="14.4">
      <c r="B54" s="82" t="s">
        <v>269</v>
      </c>
      <c r="C54" s="82" t="s">
        <v>270</v>
      </c>
      <c r="D54" s="82" t="s">
        <v>271</v>
      </c>
      <c r="M54" s="80"/>
      <c r="Z54" s="80"/>
    </row>
    <row r="55" spans="1:50" ht="14.4">
      <c r="A55" s="101" t="s">
        <v>272</v>
      </c>
      <c r="B55" s="102" t="e">
        <f>SUM(B47:M47)/SUM(B32:M32)-1</f>
        <v>#DIV/0!</v>
      </c>
      <c r="C55" s="102" t="e">
        <f>(SUM(B47:M47)+SUM(O47:Z47))/(SUM(B32:M32)+SUM(O32:Z32))-1</f>
        <v>#DIV/0!</v>
      </c>
      <c r="D55" s="103" t="e">
        <f>(SUM(B47:M47)+SUM(O47:AL47))/(SUM(B32:M32)+SUM(O32:AL32))-1</f>
        <v>#DIV/0!</v>
      </c>
      <c r="M55" s="80"/>
      <c r="Z55" s="80"/>
    </row>
    <row r="56" spans="1:50" ht="14.4">
      <c r="M56" s="80"/>
      <c r="Z56" s="80"/>
    </row>
    <row r="57" spans="1:50" ht="14.4">
      <c r="M57" s="80"/>
      <c r="Z57" s="80"/>
    </row>
    <row r="58" spans="1:50" ht="28.8">
      <c r="A58" s="104" t="s">
        <v>273</v>
      </c>
      <c r="B58" s="219"/>
      <c r="C58" s="193"/>
      <c r="D58" s="184"/>
      <c r="E58" s="105" t="s">
        <v>274</v>
      </c>
      <c r="M58" s="80"/>
      <c r="Z58" s="80"/>
    </row>
    <row r="59" spans="1:50" ht="14.4">
      <c r="M59" s="80"/>
      <c r="Z59" s="80"/>
    </row>
    <row r="60" spans="1:50" ht="14.4">
      <c r="M60" s="80"/>
      <c r="Z60" s="80"/>
    </row>
    <row r="61" spans="1:50" ht="14.4">
      <c r="M61" s="80"/>
      <c r="Z61" s="80"/>
    </row>
    <row r="62" spans="1:50" ht="14.4">
      <c r="M62" s="80"/>
      <c r="Z62" s="80"/>
    </row>
    <row r="63" spans="1:50" ht="14.4">
      <c r="M63" s="80"/>
      <c r="Z63" s="80"/>
    </row>
    <row r="64" spans="1:50" ht="14.4">
      <c r="M64" s="80"/>
      <c r="Z64" s="80"/>
    </row>
    <row r="65" spans="13:26" ht="14.4">
      <c r="M65" s="80"/>
      <c r="Z65" s="80"/>
    </row>
    <row r="66" spans="13:26" ht="14.4">
      <c r="M66" s="80"/>
      <c r="Z66" s="80"/>
    </row>
    <row r="67" spans="13:26" ht="14.4">
      <c r="M67" s="80"/>
      <c r="Z67" s="80"/>
    </row>
    <row r="68" spans="13:26" ht="14.4">
      <c r="M68" s="80"/>
      <c r="Z68" s="80"/>
    </row>
    <row r="69" spans="13:26" ht="14.4">
      <c r="M69" s="80"/>
      <c r="Z69" s="80"/>
    </row>
    <row r="70" spans="13:26" ht="14.4">
      <c r="M70" s="80"/>
      <c r="Z70" s="80"/>
    </row>
    <row r="71" spans="13:26" ht="14.4">
      <c r="M71" s="80"/>
      <c r="Z71" s="80"/>
    </row>
    <row r="72" spans="13:26" ht="14.4">
      <c r="M72" s="80"/>
      <c r="Z72" s="80"/>
    </row>
    <row r="73" spans="13:26" ht="14.4">
      <c r="M73" s="80"/>
      <c r="Z73" s="80"/>
    </row>
    <row r="74" spans="13:26" ht="14.4">
      <c r="M74" s="80"/>
      <c r="Z74" s="80"/>
    </row>
    <row r="75" spans="13:26" ht="14.4">
      <c r="M75" s="80"/>
      <c r="Z75" s="80"/>
    </row>
    <row r="76" spans="13:26" ht="14.4">
      <c r="M76" s="80"/>
      <c r="Z76" s="80"/>
    </row>
    <row r="77" spans="13:26" ht="14.4">
      <c r="M77" s="80"/>
      <c r="Z77" s="80"/>
    </row>
    <row r="78" spans="13:26" ht="14.4">
      <c r="M78" s="80"/>
      <c r="Z78" s="80"/>
    </row>
    <row r="79" spans="13:26" ht="14.4">
      <c r="M79" s="80"/>
      <c r="Z79" s="80"/>
    </row>
    <row r="80" spans="13:26" ht="14.4">
      <c r="M80" s="80"/>
      <c r="Z80" s="80"/>
    </row>
    <row r="81" spans="13:26" ht="14.4">
      <c r="M81" s="80"/>
      <c r="Z81" s="80"/>
    </row>
    <row r="82" spans="13:26" ht="14.4">
      <c r="M82" s="80"/>
      <c r="Z82" s="80"/>
    </row>
    <row r="83" spans="13:26" ht="14.4">
      <c r="M83" s="80"/>
      <c r="Z83" s="80"/>
    </row>
    <row r="84" spans="13:26" ht="14.4">
      <c r="M84" s="80"/>
      <c r="Z84" s="80"/>
    </row>
    <row r="85" spans="13:26" ht="14.4">
      <c r="M85" s="80"/>
      <c r="Z85" s="80"/>
    </row>
    <row r="86" spans="13:26" ht="14.4">
      <c r="M86" s="80"/>
      <c r="Z86" s="80"/>
    </row>
    <row r="87" spans="13:26" ht="14.4">
      <c r="M87" s="80"/>
      <c r="Z87" s="80"/>
    </row>
    <row r="88" spans="13:26" ht="14.4">
      <c r="M88" s="80"/>
      <c r="Z88" s="80"/>
    </row>
    <row r="89" spans="13:26" ht="14.4">
      <c r="M89" s="80"/>
      <c r="Z89" s="80"/>
    </row>
    <row r="90" spans="13:26" ht="14.4">
      <c r="M90" s="80"/>
      <c r="Z90" s="80"/>
    </row>
    <row r="91" spans="13:26" ht="14.4">
      <c r="M91" s="80"/>
      <c r="Z91" s="80"/>
    </row>
    <row r="92" spans="13:26" ht="14.4">
      <c r="M92" s="80"/>
      <c r="Z92" s="80"/>
    </row>
    <row r="93" spans="13:26" ht="14.4">
      <c r="M93" s="80"/>
      <c r="Z93" s="80"/>
    </row>
    <row r="94" spans="13:26" ht="14.4">
      <c r="M94" s="80"/>
      <c r="Z94" s="80"/>
    </row>
    <row r="95" spans="13:26" ht="14.4">
      <c r="M95" s="80"/>
      <c r="Z95" s="80"/>
    </row>
    <row r="96" spans="13:26" ht="14.4">
      <c r="M96" s="80"/>
      <c r="Z96" s="80"/>
    </row>
    <row r="97" spans="13:26" ht="14.4">
      <c r="M97" s="80"/>
      <c r="Z97" s="80"/>
    </row>
    <row r="98" spans="13:26" ht="14.4">
      <c r="M98" s="80"/>
      <c r="Z98" s="80"/>
    </row>
    <row r="99" spans="13:26" ht="14.4">
      <c r="M99" s="80"/>
      <c r="Z99" s="80"/>
    </row>
    <row r="100" spans="13:26" ht="14.4">
      <c r="M100" s="80"/>
      <c r="Z100" s="80"/>
    </row>
    <row r="101" spans="13:26" ht="14.4">
      <c r="M101" s="80"/>
      <c r="Z101" s="80"/>
    </row>
    <row r="102" spans="13:26" ht="14.4">
      <c r="M102" s="80"/>
      <c r="Z102" s="80"/>
    </row>
    <row r="103" spans="13:26" ht="14.4">
      <c r="M103" s="80"/>
      <c r="Z103" s="80"/>
    </row>
    <row r="104" spans="13:26" ht="14.4">
      <c r="M104" s="80"/>
      <c r="Z104" s="80"/>
    </row>
    <row r="105" spans="13:26" ht="14.4">
      <c r="M105" s="80"/>
      <c r="Z105" s="80"/>
    </row>
    <row r="106" spans="13:26" ht="14.4">
      <c r="M106" s="80"/>
      <c r="Z106" s="80"/>
    </row>
    <row r="107" spans="13:26" ht="14.4">
      <c r="M107" s="80"/>
      <c r="Z107" s="80"/>
    </row>
    <row r="108" spans="13:26" ht="14.4">
      <c r="M108" s="80"/>
      <c r="Z108" s="80"/>
    </row>
    <row r="109" spans="13:26" ht="14.4">
      <c r="M109" s="80"/>
      <c r="Z109" s="80"/>
    </row>
    <row r="110" spans="13:26" ht="14.4">
      <c r="M110" s="80"/>
      <c r="Z110" s="80"/>
    </row>
    <row r="111" spans="13:26" ht="14.4">
      <c r="M111" s="80"/>
      <c r="Z111" s="80"/>
    </row>
    <row r="112" spans="13:26" ht="14.4">
      <c r="M112" s="80"/>
      <c r="Z112" s="80"/>
    </row>
    <row r="113" spans="13:26" ht="14.4">
      <c r="M113" s="80"/>
      <c r="Z113" s="80"/>
    </row>
    <row r="114" spans="13:26" ht="14.4">
      <c r="M114" s="80"/>
      <c r="Z114" s="80"/>
    </row>
    <row r="115" spans="13:26" ht="14.4">
      <c r="M115" s="80"/>
      <c r="Z115" s="80"/>
    </row>
    <row r="116" spans="13:26" ht="14.4">
      <c r="M116" s="80"/>
      <c r="Z116" s="80"/>
    </row>
    <row r="117" spans="13:26" ht="14.4">
      <c r="M117" s="80"/>
      <c r="Z117" s="80"/>
    </row>
    <row r="118" spans="13:26" ht="14.4">
      <c r="M118" s="80"/>
      <c r="Z118" s="80"/>
    </row>
    <row r="119" spans="13:26" ht="14.4">
      <c r="M119" s="80"/>
      <c r="Z119" s="80"/>
    </row>
    <row r="120" spans="13:26" ht="14.4">
      <c r="M120" s="80"/>
      <c r="Z120" s="80"/>
    </row>
    <row r="121" spans="13:26" ht="14.4">
      <c r="M121" s="80"/>
      <c r="Z121" s="80"/>
    </row>
    <row r="122" spans="13:26" ht="14.4">
      <c r="M122" s="80"/>
      <c r="Z122" s="80"/>
    </row>
    <row r="123" spans="13:26" ht="14.4">
      <c r="M123" s="80"/>
      <c r="Z123" s="80"/>
    </row>
    <row r="124" spans="13:26" ht="14.4">
      <c r="M124" s="80"/>
      <c r="Z124" s="80"/>
    </row>
    <row r="125" spans="13:26" ht="14.4">
      <c r="M125" s="80"/>
      <c r="Z125" s="80"/>
    </row>
    <row r="126" spans="13:26" ht="14.4">
      <c r="M126" s="80"/>
      <c r="Z126" s="80"/>
    </row>
    <row r="127" spans="13:26" ht="14.4">
      <c r="M127" s="80"/>
      <c r="Z127" s="80"/>
    </row>
    <row r="128" spans="13:26" ht="14.4">
      <c r="M128" s="80"/>
      <c r="Z128" s="80"/>
    </row>
    <row r="129" spans="13:26" ht="14.4">
      <c r="M129" s="80"/>
      <c r="Z129" s="80"/>
    </row>
    <row r="130" spans="13:26" ht="14.4">
      <c r="M130" s="80"/>
      <c r="Z130" s="80"/>
    </row>
    <row r="131" spans="13:26" ht="14.4">
      <c r="M131" s="80"/>
      <c r="Z131" s="80"/>
    </row>
    <row r="132" spans="13:26" ht="14.4">
      <c r="M132" s="80"/>
      <c r="Z132" s="80"/>
    </row>
    <row r="133" spans="13:26" ht="14.4">
      <c r="M133" s="80"/>
      <c r="Z133" s="80"/>
    </row>
    <row r="134" spans="13:26" ht="14.4">
      <c r="M134" s="80"/>
      <c r="Z134" s="80"/>
    </row>
    <row r="135" spans="13:26" ht="14.4">
      <c r="M135" s="80"/>
      <c r="Z135" s="80"/>
    </row>
    <row r="136" spans="13:26" ht="14.4">
      <c r="M136" s="80"/>
      <c r="Z136" s="80"/>
    </row>
    <row r="137" spans="13:26" ht="14.4">
      <c r="M137" s="80"/>
      <c r="Z137" s="80"/>
    </row>
    <row r="138" spans="13:26" ht="14.4">
      <c r="M138" s="80"/>
      <c r="Z138" s="80"/>
    </row>
    <row r="139" spans="13:26" ht="14.4">
      <c r="M139" s="80"/>
      <c r="Z139" s="80"/>
    </row>
    <row r="140" spans="13:26" ht="14.4">
      <c r="M140" s="80"/>
      <c r="Z140" s="80"/>
    </row>
    <row r="141" spans="13:26" ht="14.4">
      <c r="M141" s="80"/>
      <c r="Z141" s="80"/>
    </row>
    <row r="142" spans="13:26" ht="14.4">
      <c r="M142" s="80"/>
      <c r="Z142" s="80"/>
    </row>
    <row r="143" spans="13:26" ht="14.4">
      <c r="M143" s="80"/>
      <c r="Z143" s="80"/>
    </row>
    <row r="144" spans="13:26" ht="14.4">
      <c r="M144" s="80"/>
      <c r="Z144" s="80"/>
    </row>
    <row r="145" spans="13:26" ht="14.4">
      <c r="M145" s="80"/>
      <c r="Z145" s="80"/>
    </row>
    <row r="146" spans="13:26" ht="14.4">
      <c r="M146" s="80"/>
      <c r="Z146" s="80"/>
    </row>
    <row r="147" spans="13:26" ht="14.4">
      <c r="M147" s="80"/>
      <c r="Z147" s="80"/>
    </row>
    <row r="148" spans="13:26" ht="14.4">
      <c r="M148" s="80"/>
      <c r="Z148" s="80"/>
    </row>
    <row r="149" spans="13:26" ht="14.4">
      <c r="M149" s="80"/>
      <c r="Z149" s="80"/>
    </row>
    <row r="150" spans="13:26" ht="14.4">
      <c r="M150" s="80"/>
      <c r="Z150" s="80"/>
    </row>
    <row r="151" spans="13:26" ht="14.4">
      <c r="M151" s="80"/>
      <c r="Z151" s="80"/>
    </row>
    <row r="152" spans="13:26" ht="14.4">
      <c r="M152" s="80"/>
      <c r="Z152" s="80"/>
    </row>
    <row r="153" spans="13:26" ht="14.4">
      <c r="M153" s="80"/>
      <c r="Z153" s="80"/>
    </row>
    <row r="154" spans="13:26" ht="14.4">
      <c r="M154" s="80"/>
      <c r="Z154" s="80"/>
    </row>
    <row r="155" spans="13:26" ht="14.4">
      <c r="M155" s="80"/>
      <c r="Z155" s="80"/>
    </row>
    <row r="156" spans="13:26" ht="14.4">
      <c r="M156" s="80"/>
      <c r="Z156" s="80"/>
    </row>
    <row r="157" spans="13:26" ht="14.4">
      <c r="M157" s="80"/>
      <c r="Z157" s="80"/>
    </row>
    <row r="158" spans="13:26" ht="14.4">
      <c r="M158" s="80"/>
      <c r="Z158" s="80"/>
    </row>
    <row r="159" spans="13:26" ht="14.4">
      <c r="M159" s="80"/>
      <c r="Z159" s="80"/>
    </row>
    <row r="160" spans="13:26" ht="14.4">
      <c r="M160" s="80"/>
      <c r="Z160" s="80"/>
    </row>
    <row r="161" spans="13:26" ht="14.4">
      <c r="M161" s="80"/>
      <c r="Z161" s="80"/>
    </row>
    <row r="162" spans="13:26" ht="14.4">
      <c r="M162" s="80"/>
      <c r="Z162" s="80"/>
    </row>
    <row r="163" spans="13:26" ht="14.4">
      <c r="M163" s="80"/>
      <c r="Z163" s="80"/>
    </row>
    <row r="164" spans="13:26" ht="14.4">
      <c r="M164" s="80"/>
      <c r="Z164" s="80"/>
    </row>
    <row r="165" spans="13:26" ht="14.4">
      <c r="M165" s="80"/>
      <c r="Z165" s="80"/>
    </row>
    <row r="166" spans="13:26" ht="14.4">
      <c r="M166" s="80"/>
      <c r="Z166" s="80"/>
    </row>
    <row r="167" spans="13:26" ht="14.4">
      <c r="M167" s="80"/>
      <c r="Z167" s="80"/>
    </row>
    <row r="168" spans="13:26" ht="14.4">
      <c r="M168" s="80"/>
      <c r="Z168" s="80"/>
    </row>
    <row r="169" spans="13:26" ht="14.4">
      <c r="M169" s="80"/>
      <c r="Z169" s="80"/>
    </row>
    <row r="170" spans="13:26" ht="14.4">
      <c r="M170" s="80"/>
      <c r="Z170" s="80"/>
    </row>
    <row r="171" spans="13:26" ht="14.4">
      <c r="M171" s="80"/>
      <c r="Z171" s="80"/>
    </row>
    <row r="172" spans="13:26" ht="14.4">
      <c r="M172" s="80"/>
      <c r="Z172" s="80"/>
    </row>
    <row r="173" spans="13:26" ht="14.4">
      <c r="M173" s="80"/>
      <c r="Z173" s="80"/>
    </row>
    <row r="174" spans="13:26" ht="14.4">
      <c r="M174" s="80"/>
      <c r="Z174" s="80"/>
    </row>
    <row r="175" spans="13:26" ht="14.4">
      <c r="M175" s="80"/>
      <c r="Z175" s="80"/>
    </row>
    <row r="176" spans="13:26" ht="14.4">
      <c r="M176" s="80"/>
      <c r="Z176" s="80"/>
    </row>
    <row r="177" spans="13:26" ht="14.4">
      <c r="M177" s="80"/>
      <c r="Z177" s="80"/>
    </row>
    <row r="178" spans="13:26" ht="14.4">
      <c r="M178" s="80"/>
      <c r="Z178" s="80"/>
    </row>
    <row r="179" spans="13:26" ht="14.4">
      <c r="M179" s="80"/>
      <c r="Z179" s="80"/>
    </row>
    <row r="180" spans="13:26" ht="14.4">
      <c r="M180" s="80"/>
      <c r="Z180" s="80"/>
    </row>
    <row r="181" spans="13:26" ht="14.4">
      <c r="M181" s="80"/>
      <c r="Z181" s="80"/>
    </row>
    <row r="182" spans="13:26" ht="14.4">
      <c r="M182" s="80"/>
      <c r="Z182" s="80"/>
    </row>
    <row r="183" spans="13:26" ht="14.4">
      <c r="M183" s="80"/>
      <c r="Z183" s="80"/>
    </row>
    <row r="184" spans="13:26" ht="14.4">
      <c r="M184" s="80"/>
      <c r="Z184" s="80"/>
    </row>
    <row r="185" spans="13:26" ht="14.4">
      <c r="M185" s="80"/>
      <c r="Z185" s="80"/>
    </row>
    <row r="186" spans="13:26" ht="14.4">
      <c r="M186" s="80"/>
      <c r="Z186" s="80"/>
    </row>
    <row r="187" spans="13:26" ht="14.4">
      <c r="M187" s="80"/>
      <c r="Z187" s="80"/>
    </row>
    <row r="188" spans="13:26" ht="14.4">
      <c r="M188" s="80"/>
      <c r="Z188" s="80"/>
    </row>
    <row r="189" spans="13:26" ht="14.4">
      <c r="M189" s="80"/>
      <c r="Z189" s="80"/>
    </row>
    <row r="190" spans="13:26" ht="14.4">
      <c r="M190" s="80"/>
      <c r="Z190" s="80"/>
    </row>
    <row r="191" spans="13:26" ht="14.4">
      <c r="M191" s="80"/>
      <c r="Z191" s="80"/>
    </row>
    <row r="192" spans="13:26" ht="14.4">
      <c r="M192" s="80"/>
      <c r="Z192" s="80"/>
    </row>
    <row r="193" spans="13:26" ht="14.4">
      <c r="M193" s="80"/>
      <c r="Z193" s="80"/>
    </row>
    <row r="194" spans="13:26" ht="14.4">
      <c r="M194" s="80"/>
      <c r="Z194" s="80"/>
    </row>
    <row r="195" spans="13:26" ht="14.4">
      <c r="M195" s="80"/>
      <c r="Z195" s="80"/>
    </row>
    <row r="196" spans="13:26" ht="14.4">
      <c r="M196" s="80"/>
      <c r="Z196" s="80"/>
    </row>
    <row r="197" spans="13:26" ht="14.4">
      <c r="M197" s="80"/>
      <c r="Z197" s="80"/>
    </row>
    <row r="198" spans="13:26" ht="14.4">
      <c r="M198" s="80"/>
      <c r="Z198" s="80"/>
    </row>
    <row r="199" spans="13:26" ht="14.4">
      <c r="M199" s="80"/>
      <c r="Z199" s="80"/>
    </row>
    <row r="200" spans="13:26" ht="14.4">
      <c r="M200" s="80"/>
      <c r="Z200" s="80"/>
    </row>
    <row r="201" spans="13:26" ht="14.4">
      <c r="M201" s="80"/>
      <c r="Z201" s="80"/>
    </row>
    <row r="202" spans="13:26" ht="14.4">
      <c r="M202" s="80"/>
      <c r="Z202" s="80"/>
    </row>
    <row r="203" spans="13:26" ht="14.4">
      <c r="M203" s="80"/>
      <c r="Z203" s="80"/>
    </row>
    <row r="204" spans="13:26" ht="14.4">
      <c r="M204" s="80"/>
      <c r="Z204" s="80"/>
    </row>
    <row r="205" spans="13:26" ht="14.4">
      <c r="M205" s="80"/>
      <c r="Z205" s="80"/>
    </row>
    <row r="206" spans="13:26" ht="14.4">
      <c r="M206" s="80"/>
      <c r="Z206" s="80"/>
    </row>
    <row r="207" spans="13:26" ht="14.4">
      <c r="M207" s="80"/>
      <c r="Z207" s="80"/>
    </row>
    <row r="208" spans="13:26" ht="14.4">
      <c r="M208" s="80"/>
      <c r="Z208" s="80"/>
    </row>
    <row r="209" spans="13:26" ht="14.4">
      <c r="M209" s="80"/>
      <c r="Z209" s="80"/>
    </row>
    <row r="210" spans="13:26" ht="14.4">
      <c r="M210" s="80"/>
      <c r="Z210" s="80"/>
    </row>
    <row r="211" spans="13:26" ht="14.4">
      <c r="M211" s="80"/>
      <c r="Z211" s="80"/>
    </row>
    <row r="212" spans="13:26" ht="14.4">
      <c r="M212" s="80"/>
      <c r="Z212" s="80"/>
    </row>
    <row r="213" spans="13:26" ht="14.4">
      <c r="M213" s="80"/>
      <c r="Z213" s="80"/>
    </row>
    <row r="214" spans="13:26" ht="14.4">
      <c r="M214" s="80"/>
      <c r="Z214" s="80"/>
    </row>
    <row r="215" spans="13:26" ht="14.4">
      <c r="M215" s="80"/>
      <c r="Z215" s="80"/>
    </row>
    <row r="216" spans="13:26" ht="14.4">
      <c r="M216" s="80"/>
      <c r="Z216" s="80"/>
    </row>
    <row r="217" spans="13:26" ht="14.4">
      <c r="M217" s="80"/>
      <c r="Z217" s="80"/>
    </row>
    <row r="218" spans="13:26" ht="14.4">
      <c r="M218" s="80"/>
      <c r="Z218" s="80"/>
    </row>
    <row r="219" spans="13:26" ht="14.4">
      <c r="M219" s="80"/>
      <c r="Z219" s="80"/>
    </row>
    <row r="220" spans="13:26" ht="14.4">
      <c r="M220" s="80"/>
      <c r="Z220" s="80"/>
    </row>
    <row r="221" spans="13:26" ht="14.4">
      <c r="M221" s="80"/>
      <c r="Z221" s="80"/>
    </row>
    <row r="222" spans="13:26" ht="14.4">
      <c r="M222" s="80"/>
      <c r="Z222" s="80"/>
    </row>
    <row r="223" spans="13:26" ht="14.4">
      <c r="M223" s="80"/>
      <c r="Z223" s="80"/>
    </row>
    <row r="224" spans="13:26" ht="14.4">
      <c r="M224" s="80"/>
      <c r="Z224" s="80"/>
    </row>
    <row r="225" spans="13:26" ht="14.4">
      <c r="M225" s="80"/>
      <c r="Z225" s="80"/>
    </row>
    <row r="226" spans="13:26" ht="14.4">
      <c r="M226" s="80"/>
      <c r="Z226" s="80"/>
    </row>
    <row r="227" spans="13:26" ht="14.4">
      <c r="M227" s="80"/>
      <c r="Z227" s="80"/>
    </row>
    <row r="228" spans="13:26" ht="14.4">
      <c r="M228" s="80"/>
      <c r="Z228" s="80"/>
    </row>
    <row r="229" spans="13:26" ht="14.4">
      <c r="M229" s="80"/>
      <c r="Z229" s="80"/>
    </row>
    <row r="230" spans="13:26" ht="14.4">
      <c r="M230" s="80"/>
      <c r="Z230" s="80"/>
    </row>
    <row r="231" spans="13:26" ht="14.4">
      <c r="M231" s="80"/>
      <c r="Z231" s="80"/>
    </row>
    <row r="232" spans="13:26" ht="14.4">
      <c r="M232" s="80"/>
      <c r="Z232" s="80"/>
    </row>
    <row r="233" spans="13:26" ht="14.4">
      <c r="M233" s="80"/>
      <c r="Z233" s="80"/>
    </row>
    <row r="234" spans="13:26" ht="14.4">
      <c r="M234" s="80"/>
      <c r="Z234" s="80"/>
    </row>
    <row r="235" spans="13:26" ht="14.4">
      <c r="M235" s="80"/>
      <c r="Z235" s="80"/>
    </row>
    <row r="236" spans="13:26" ht="14.4">
      <c r="M236" s="80"/>
      <c r="Z236" s="80"/>
    </row>
    <row r="237" spans="13:26" ht="14.4">
      <c r="M237" s="80"/>
      <c r="Z237" s="80"/>
    </row>
    <row r="238" spans="13:26" ht="14.4">
      <c r="M238" s="80"/>
      <c r="Z238" s="80"/>
    </row>
    <row r="239" spans="13:26" ht="14.4">
      <c r="M239" s="80"/>
      <c r="Z239" s="80"/>
    </row>
    <row r="240" spans="13:26" ht="14.4">
      <c r="M240" s="80"/>
      <c r="Z240" s="80"/>
    </row>
    <row r="241" spans="13:26" ht="14.4">
      <c r="M241" s="80"/>
      <c r="Z241" s="80"/>
    </row>
    <row r="242" spans="13:26" ht="14.4">
      <c r="M242" s="80"/>
      <c r="Z242" s="80"/>
    </row>
    <row r="243" spans="13:26" ht="14.4">
      <c r="M243" s="80"/>
      <c r="Z243" s="80"/>
    </row>
    <row r="244" spans="13:26" ht="14.4">
      <c r="M244" s="80"/>
      <c r="Z244" s="80"/>
    </row>
    <row r="245" spans="13:26" ht="14.4">
      <c r="M245" s="80"/>
      <c r="Z245" s="80"/>
    </row>
    <row r="246" spans="13:26" ht="14.4">
      <c r="M246" s="80"/>
      <c r="Z246" s="80"/>
    </row>
    <row r="247" spans="13:26" ht="14.4">
      <c r="M247" s="80"/>
      <c r="Z247" s="80"/>
    </row>
    <row r="248" spans="13:26" ht="14.4">
      <c r="M248" s="80"/>
      <c r="Z248" s="80"/>
    </row>
    <row r="249" spans="13:26" ht="14.4">
      <c r="M249" s="80"/>
      <c r="Z249" s="80"/>
    </row>
    <row r="250" spans="13:26" ht="14.4">
      <c r="M250" s="80"/>
      <c r="Z250" s="80"/>
    </row>
    <row r="251" spans="13:26" ht="14.4">
      <c r="M251" s="80"/>
      <c r="Z251" s="80"/>
    </row>
    <row r="252" spans="13:26" ht="14.4">
      <c r="M252" s="80"/>
      <c r="Z252" s="80"/>
    </row>
    <row r="253" spans="13:26" ht="14.4">
      <c r="M253" s="80"/>
      <c r="Z253" s="80"/>
    </row>
    <row r="254" spans="13:26" ht="14.4">
      <c r="M254" s="80"/>
      <c r="Z254" s="80"/>
    </row>
    <row r="255" spans="13:26" ht="14.4">
      <c r="M255" s="80"/>
      <c r="Z255" s="80"/>
    </row>
    <row r="256" spans="13:26" ht="14.4">
      <c r="M256" s="80"/>
      <c r="Z256" s="80"/>
    </row>
    <row r="257" spans="13:26" ht="14.4">
      <c r="M257" s="80"/>
      <c r="Z257" s="80"/>
    </row>
    <row r="258" spans="13:26" ht="14.4">
      <c r="M258" s="80"/>
      <c r="Z258" s="80"/>
    </row>
    <row r="259" spans="13:26" ht="14.4">
      <c r="M259" s="80"/>
      <c r="Z259" s="80"/>
    </row>
    <row r="260" spans="13:26" ht="14.4">
      <c r="M260" s="80"/>
      <c r="Z260" s="80"/>
    </row>
    <row r="261" spans="13:26" ht="14.4">
      <c r="M261" s="80"/>
      <c r="Z261" s="80"/>
    </row>
    <row r="262" spans="13:26" ht="14.4">
      <c r="M262" s="80"/>
      <c r="Z262" s="80"/>
    </row>
    <row r="263" spans="13:26" ht="14.4">
      <c r="M263" s="80"/>
      <c r="Z263" s="80"/>
    </row>
    <row r="264" spans="13:26" ht="14.4">
      <c r="M264" s="80"/>
      <c r="Z264" s="80"/>
    </row>
    <row r="265" spans="13:26" ht="14.4">
      <c r="M265" s="80"/>
      <c r="Z265" s="80"/>
    </row>
    <row r="266" spans="13:26" ht="14.4">
      <c r="M266" s="80"/>
      <c r="Z266" s="80"/>
    </row>
    <row r="267" spans="13:26" ht="14.4">
      <c r="M267" s="80"/>
      <c r="Z267" s="80"/>
    </row>
    <row r="268" spans="13:26" ht="14.4">
      <c r="M268" s="80"/>
      <c r="Z268" s="80"/>
    </row>
    <row r="269" spans="13:26" ht="14.4">
      <c r="M269" s="80"/>
      <c r="Z269" s="80"/>
    </row>
    <row r="270" spans="13:26" ht="14.4">
      <c r="M270" s="80"/>
      <c r="Z270" s="80"/>
    </row>
    <row r="271" spans="13:26" ht="14.4">
      <c r="M271" s="80"/>
      <c r="Z271" s="80"/>
    </row>
    <row r="272" spans="13:26" ht="14.4">
      <c r="M272" s="80"/>
      <c r="Z272" s="80"/>
    </row>
    <row r="273" spans="13:26" ht="14.4">
      <c r="M273" s="80"/>
      <c r="Z273" s="80"/>
    </row>
    <row r="274" spans="13:26" ht="14.4">
      <c r="M274" s="80"/>
      <c r="Z274" s="80"/>
    </row>
    <row r="275" spans="13:26" ht="14.4">
      <c r="M275" s="80"/>
      <c r="Z275" s="80"/>
    </row>
    <row r="276" spans="13:26" ht="14.4">
      <c r="M276" s="80"/>
      <c r="Z276" s="80"/>
    </row>
    <row r="277" spans="13:26" ht="14.4">
      <c r="M277" s="80"/>
      <c r="Z277" s="80"/>
    </row>
    <row r="278" spans="13:26" ht="14.4">
      <c r="M278" s="80"/>
      <c r="Z278" s="80"/>
    </row>
    <row r="279" spans="13:26" ht="14.4">
      <c r="M279" s="80"/>
      <c r="Z279" s="80"/>
    </row>
    <row r="280" spans="13:26" ht="14.4">
      <c r="M280" s="80"/>
      <c r="Z280" s="80"/>
    </row>
    <row r="281" spans="13:26" ht="14.4">
      <c r="M281" s="80"/>
      <c r="Z281" s="80"/>
    </row>
    <row r="282" spans="13:26" ht="14.4">
      <c r="M282" s="80"/>
      <c r="Z282" s="80"/>
    </row>
    <row r="283" spans="13:26" ht="14.4">
      <c r="M283" s="80"/>
      <c r="Z283" s="80"/>
    </row>
    <row r="284" spans="13:26" ht="14.4">
      <c r="M284" s="80"/>
      <c r="Z284" s="80"/>
    </row>
    <row r="285" spans="13:26" ht="14.4">
      <c r="M285" s="80"/>
      <c r="Z285" s="80"/>
    </row>
    <row r="286" spans="13:26" ht="14.4">
      <c r="M286" s="80"/>
      <c r="Z286" s="80"/>
    </row>
    <row r="287" spans="13:26" ht="14.4">
      <c r="M287" s="80"/>
      <c r="Z287" s="80"/>
    </row>
    <row r="288" spans="13:26" ht="14.4">
      <c r="M288" s="80"/>
      <c r="Z288" s="80"/>
    </row>
    <row r="289" spans="13:26" ht="14.4">
      <c r="M289" s="80"/>
      <c r="Z289" s="80"/>
    </row>
    <row r="290" spans="13:26" ht="14.4">
      <c r="M290" s="80"/>
      <c r="Z290" s="80"/>
    </row>
    <row r="291" spans="13:26" ht="14.4">
      <c r="M291" s="80"/>
      <c r="Z291" s="80"/>
    </row>
    <row r="292" spans="13:26" ht="14.4">
      <c r="M292" s="80"/>
      <c r="Z292" s="80"/>
    </row>
    <row r="293" spans="13:26" ht="14.4">
      <c r="M293" s="80"/>
      <c r="Z293" s="80"/>
    </row>
    <row r="294" spans="13:26" ht="14.4">
      <c r="M294" s="80"/>
      <c r="Z294" s="80"/>
    </row>
    <row r="295" spans="13:26" ht="14.4">
      <c r="M295" s="80"/>
      <c r="Z295" s="80"/>
    </row>
    <row r="296" spans="13:26" ht="14.4">
      <c r="M296" s="80"/>
      <c r="Z296" s="80"/>
    </row>
    <row r="297" spans="13:26" ht="14.4">
      <c r="M297" s="80"/>
      <c r="Z297" s="80"/>
    </row>
    <row r="298" spans="13:26" ht="14.4">
      <c r="M298" s="80"/>
      <c r="Z298" s="80"/>
    </row>
    <row r="299" spans="13:26" ht="14.4">
      <c r="M299" s="80"/>
      <c r="Z299" s="80"/>
    </row>
    <row r="300" spans="13:26" ht="14.4">
      <c r="M300" s="80"/>
      <c r="Z300" s="80"/>
    </row>
    <row r="301" spans="13:26" ht="14.4">
      <c r="M301" s="80"/>
      <c r="Z301" s="80"/>
    </row>
    <row r="302" spans="13:26" ht="14.4">
      <c r="M302" s="80"/>
      <c r="Z302" s="80"/>
    </row>
    <row r="303" spans="13:26" ht="14.4">
      <c r="M303" s="80"/>
      <c r="Z303" s="80"/>
    </row>
    <row r="304" spans="13:26" ht="14.4">
      <c r="M304" s="80"/>
      <c r="Z304" s="80"/>
    </row>
    <row r="305" spans="13:26" ht="14.4">
      <c r="M305" s="80"/>
      <c r="Z305" s="80"/>
    </row>
    <row r="306" spans="13:26" ht="14.4">
      <c r="M306" s="80"/>
      <c r="Z306" s="80"/>
    </row>
    <row r="307" spans="13:26" ht="14.4">
      <c r="M307" s="80"/>
      <c r="Z307" s="80"/>
    </row>
    <row r="308" spans="13:26" ht="14.4">
      <c r="M308" s="80"/>
      <c r="Z308" s="80"/>
    </row>
    <row r="309" spans="13:26" ht="14.4">
      <c r="M309" s="80"/>
      <c r="Z309" s="80"/>
    </row>
    <row r="310" spans="13:26" ht="14.4">
      <c r="M310" s="80"/>
      <c r="Z310" s="80"/>
    </row>
    <row r="311" spans="13:26" ht="14.4">
      <c r="M311" s="80"/>
      <c r="Z311" s="80"/>
    </row>
    <row r="312" spans="13:26" ht="14.4">
      <c r="M312" s="80"/>
      <c r="Z312" s="80"/>
    </row>
    <row r="313" spans="13:26" ht="14.4">
      <c r="M313" s="80"/>
      <c r="Z313" s="80"/>
    </row>
    <row r="314" spans="13:26" ht="14.4">
      <c r="M314" s="80"/>
      <c r="Z314" s="80"/>
    </row>
    <row r="315" spans="13:26" ht="14.4">
      <c r="M315" s="80"/>
      <c r="Z315" s="80"/>
    </row>
    <row r="316" spans="13:26" ht="14.4">
      <c r="M316" s="80"/>
      <c r="Z316" s="80"/>
    </row>
    <row r="317" spans="13:26" ht="14.4">
      <c r="M317" s="80"/>
      <c r="Z317" s="80"/>
    </row>
    <row r="318" spans="13:26" ht="14.4">
      <c r="M318" s="80"/>
      <c r="Z318" s="80"/>
    </row>
    <row r="319" spans="13:26" ht="14.4">
      <c r="M319" s="80"/>
      <c r="Z319" s="80"/>
    </row>
    <row r="320" spans="13:26" ht="14.4">
      <c r="M320" s="80"/>
      <c r="Z320" s="80"/>
    </row>
    <row r="321" spans="13:26" ht="14.4">
      <c r="M321" s="80"/>
      <c r="Z321" s="80"/>
    </row>
    <row r="322" spans="13:26" ht="14.4">
      <c r="M322" s="80"/>
      <c r="Z322" s="80"/>
    </row>
    <row r="323" spans="13:26" ht="14.4">
      <c r="M323" s="80"/>
      <c r="Z323" s="80"/>
    </row>
    <row r="324" spans="13:26" ht="14.4">
      <c r="M324" s="80"/>
      <c r="Z324" s="80"/>
    </row>
    <row r="325" spans="13:26" ht="14.4">
      <c r="M325" s="80"/>
      <c r="Z325" s="80"/>
    </row>
    <row r="326" spans="13:26" ht="14.4">
      <c r="M326" s="80"/>
      <c r="Z326" s="80"/>
    </row>
    <row r="327" spans="13:26" ht="14.4">
      <c r="M327" s="80"/>
      <c r="Z327" s="80"/>
    </row>
    <row r="328" spans="13:26" ht="14.4">
      <c r="M328" s="80"/>
      <c r="Z328" s="80"/>
    </row>
    <row r="329" spans="13:26" ht="14.4">
      <c r="M329" s="80"/>
      <c r="Z329" s="80"/>
    </row>
    <row r="330" spans="13:26" ht="14.4">
      <c r="M330" s="80"/>
      <c r="Z330" s="80"/>
    </row>
    <row r="331" spans="13:26" ht="14.4">
      <c r="M331" s="80"/>
      <c r="Z331" s="80"/>
    </row>
    <row r="332" spans="13:26" ht="14.4">
      <c r="M332" s="80"/>
      <c r="Z332" s="80"/>
    </row>
    <row r="333" spans="13:26" ht="14.4">
      <c r="M333" s="80"/>
      <c r="Z333" s="80"/>
    </row>
    <row r="334" spans="13:26" ht="14.4">
      <c r="M334" s="80"/>
      <c r="Z334" s="80"/>
    </row>
    <row r="335" spans="13:26" ht="14.4">
      <c r="M335" s="80"/>
      <c r="Z335" s="80"/>
    </row>
    <row r="336" spans="13:26" ht="14.4">
      <c r="M336" s="80"/>
      <c r="Z336" s="80"/>
    </row>
    <row r="337" spans="13:26" ht="14.4">
      <c r="M337" s="80"/>
      <c r="Z337" s="80"/>
    </row>
    <row r="338" spans="13:26" ht="14.4">
      <c r="M338" s="80"/>
      <c r="Z338" s="80"/>
    </row>
    <row r="339" spans="13:26" ht="14.4">
      <c r="M339" s="80"/>
      <c r="Z339" s="80"/>
    </row>
    <row r="340" spans="13:26" ht="14.4">
      <c r="M340" s="80"/>
      <c r="Z340" s="80"/>
    </row>
    <row r="341" spans="13:26" ht="14.4">
      <c r="M341" s="80"/>
      <c r="Z341" s="80"/>
    </row>
    <row r="342" spans="13:26" ht="14.4">
      <c r="M342" s="80"/>
      <c r="Z342" s="80"/>
    </row>
    <row r="343" spans="13:26" ht="14.4">
      <c r="M343" s="80"/>
      <c r="Z343" s="80"/>
    </row>
    <row r="344" spans="13:26" ht="14.4">
      <c r="M344" s="80"/>
      <c r="Z344" s="80"/>
    </row>
    <row r="345" spans="13:26" ht="14.4">
      <c r="M345" s="80"/>
      <c r="Z345" s="80"/>
    </row>
    <row r="346" spans="13:26" ht="14.4">
      <c r="M346" s="80"/>
      <c r="Z346" s="80"/>
    </row>
    <row r="347" spans="13:26" ht="14.4">
      <c r="M347" s="80"/>
      <c r="Z347" s="80"/>
    </row>
    <row r="348" spans="13:26" ht="14.4">
      <c r="M348" s="80"/>
      <c r="Z348" s="80"/>
    </row>
    <row r="349" spans="13:26" ht="14.4">
      <c r="M349" s="80"/>
      <c r="Z349" s="80"/>
    </row>
    <row r="350" spans="13:26" ht="14.4">
      <c r="M350" s="80"/>
      <c r="Z350" s="80"/>
    </row>
    <row r="351" spans="13:26" ht="14.4">
      <c r="M351" s="80"/>
      <c r="Z351" s="80"/>
    </row>
    <row r="352" spans="13:26" ht="14.4">
      <c r="M352" s="80"/>
      <c r="Z352" s="80"/>
    </row>
    <row r="353" spans="13:26" ht="14.4">
      <c r="M353" s="80"/>
      <c r="Z353" s="80"/>
    </row>
    <row r="354" spans="13:26" ht="14.4">
      <c r="M354" s="80"/>
      <c r="Z354" s="80"/>
    </row>
    <row r="355" spans="13:26" ht="14.4">
      <c r="M355" s="80"/>
      <c r="Z355" s="80"/>
    </row>
    <row r="356" spans="13:26" ht="14.4">
      <c r="M356" s="80"/>
      <c r="Z356" s="80"/>
    </row>
    <row r="357" spans="13:26" ht="14.4">
      <c r="M357" s="80"/>
      <c r="Z357" s="80"/>
    </row>
    <row r="358" spans="13:26" ht="14.4">
      <c r="M358" s="80"/>
      <c r="Z358" s="80"/>
    </row>
    <row r="359" spans="13:26" ht="14.4">
      <c r="M359" s="80"/>
      <c r="Z359" s="80"/>
    </row>
    <row r="360" spans="13:26" ht="14.4">
      <c r="M360" s="80"/>
      <c r="Z360" s="80"/>
    </row>
    <row r="361" spans="13:26" ht="14.4">
      <c r="M361" s="80"/>
      <c r="Z361" s="80"/>
    </row>
    <row r="362" spans="13:26" ht="14.4">
      <c r="M362" s="80"/>
      <c r="Z362" s="80"/>
    </row>
    <row r="363" spans="13:26" ht="14.4">
      <c r="M363" s="80"/>
      <c r="Z363" s="80"/>
    </row>
    <row r="364" spans="13:26" ht="14.4">
      <c r="M364" s="80"/>
      <c r="Z364" s="80"/>
    </row>
    <row r="365" spans="13:26" ht="14.4">
      <c r="M365" s="80"/>
      <c r="Z365" s="80"/>
    </row>
    <row r="366" spans="13:26" ht="14.4">
      <c r="M366" s="80"/>
      <c r="Z366" s="80"/>
    </row>
    <row r="367" spans="13:26" ht="14.4">
      <c r="M367" s="80"/>
      <c r="Z367" s="80"/>
    </row>
    <row r="368" spans="13:26" ht="14.4">
      <c r="M368" s="80"/>
      <c r="Z368" s="80"/>
    </row>
    <row r="369" spans="13:26" ht="14.4">
      <c r="M369" s="80"/>
      <c r="Z369" s="80"/>
    </row>
    <row r="370" spans="13:26" ht="14.4">
      <c r="M370" s="80"/>
      <c r="Z370" s="80"/>
    </row>
    <row r="371" spans="13:26" ht="14.4">
      <c r="M371" s="80"/>
      <c r="Z371" s="80"/>
    </row>
    <row r="372" spans="13:26" ht="14.4">
      <c r="M372" s="80"/>
      <c r="Z372" s="80"/>
    </row>
    <row r="373" spans="13:26" ht="14.4">
      <c r="M373" s="80"/>
      <c r="Z373" s="80"/>
    </row>
    <row r="374" spans="13:26" ht="14.4">
      <c r="M374" s="80"/>
      <c r="Z374" s="80"/>
    </row>
    <row r="375" spans="13:26" ht="14.4">
      <c r="M375" s="80"/>
      <c r="Z375" s="80"/>
    </row>
    <row r="376" spans="13:26" ht="14.4">
      <c r="M376" s="80"/>
      <c r="Z376" s="80"/>
    </row>
    <row r="377" spans="13:26" ht="14.4">
      <c r="M377" s="80"/>
      <c r="Z377" s="80"/>
    </row>
    <row r="378" spans="13:26" ht="14.4">
      <c r="M378" s="80"/>
      <c r="Z378" s="80"/>
    </row>
    <row r="379" spans="13:26" ht="14.4">
      <c r="M379" s="80"/>
      <c r="Z379" s="80"/>
    </row>
    <row r="380" spans="13:26" ht="14.4">
      <c r="M380" s="80"/>
      <c r="Z380" s="80"/>
    </row>
    <row r="381" spans="13:26" ht="14.4">
      <c r="M381" s="80"/>
      <c r="Z381" s="80"/>
    </row>
    <row r="382" spans="13:26" ht="14.4">
      <c r="M382" s="80"/>
      <c r="Z382" s="80"/>
    </row>
    <row r="383" spans="13:26" ht="14.4">
      <c r="M383" s="80"/>
      <c r="Z383" s="80"/>
    </row>
    <row r="384" spans="13:26" ht="14.4">
      <c r="M384" s="80"/>
      <c r="Z384" s="80"/>
    </row>
    <row r="385" spans="13:26" ht="14.4">
      <c r="M385" s="80"/>
      <c r="Z385" s="80"/>
    </row>
    <row r="386" spans="13:26" ht="14.4">
      <c r="M386" s="80"/>
      <c r="Z386" s="80"/>
    </row>
    <row r="387" spans="13:26" ht="14.4">
      <c r="M387" s="80"/>
      <c r="Z387" s="80"/>
    </row>
    <row r="388" spans="13:26" ht="14.4">
      <c r="M388" s="80"/>
      <c r="Z388" s="80"/>
    </row>
    <row r="389" spans="13:26" ht="14.4">
      <c r="M389" s="80"/>
      <c r="Z389" s="80"/>
    </row>
    <row r="390" spans="13:26" ht="14.4">
      <c r="M390" s="80"/>
      <c r="Z390" s="80"/>
    </row>
    <row r="391" spans="13:26" ht="14.4">
      <c r="M391" s="80"/>
      <c r="Z391" s="80"/>
    </row>
    <row r="392" spans="13:26" ht="14.4">
      <c r="M392" s="80"/>
      <c r="Z392" s="80"/>
    </row>
    <row r="393" spans="13:26" ht="14.4">
      <c r="M393" s="80"/>
      <c r="Z393" s="80"/>
    </row>
    <row r="394" spans="13:26" ht="14.4">
      <c r="M394" s="80"/>
      <c r="Z394" s="80"/>
    </row>
    <row r="395" spans="13:26" ht="14.4">
      <c r="M395" s="80"/>
      <c r="Z395" s="80"/>
    </row>
    <row r="396" spans="13:26" ht="14.4">
      <c r="M396" s="80"/>
      <c r="Z396" s="80"/>
    </row>
    <row r="397" spans="13:26" ht="14.4">
      <c r="M397" s="80"/>
      <c r="Z397" s="80"/>
    </row>
    <row r="398" spans="13:26" ht="14.4">
      <c r="M398" s="80"/>
      <c r="Z398" s="80"/>
    </row>
    <row r="399" spans="13:26" ht="14.4">
      <c r="M399" s="80"/>
      <c r="Z399" s="80"/>
    </row>
    <row r="400" spans="13:26" ht="14.4">
      <c r="M400" s="80"/>
      <c r="Z400" s="80"/>
    </row>
    <row r="401" spans="13:26" ht="14.4">
      <c r="M401" s="80"/>
      <c r="Z401" s="80"/>
    </row>
    <row r="402" spans="13:26" ht="14.4">
      <c r="M402" s="80"/>
      <c r="Z402" s="80"/>
    </row>
    <row r="403" spans="13:26" ht="14.4">
      <c r="M403" s="80"/>
      <c r="Z403" s="80"/>
    </row>
    <row r="404" spans="13:26" ht="14.4">
      <c r="M404" s="80"/>
      <c r="Z404" s="80"/>
    </row>
    <row r="405" spans="13:26" ht="14.4">
      <c r="M405" s="80"/>
      <c r="Z405" s="80"/>
    </row>
    <row r="406" spans="13:26" ht="14.4">
      <c r="M406" s="80"/>
      <c r="Z406" s="80"/>
    </row>
    <row r="407" spans="13:26" ht="14.4">
      <c r="M407" s="80"/>
      <c r="Z407" s="80"/>
    </row>
    <row r="408" spans="13:26" ht="14.4">
      <c r="M408" s="80"/>
      <c r="Z408" s="80"/>
    </row>
    <row r="409" spans="13:26" ht="14.4">
      <c r="M409" s="80"/>
      <c r="Z409" s="80"/>
    </row>
    <row r="410" spans="13:26" ht="14.4">
      <c r="M410" s="80"/>
      <c r="Z410" s="80"/>
    </row>
    <row r="411" spans="13:26" ht="14.4">
      <c r="M411" s="80"/>
      <c r="Z411" s="80"/>
    </row>
    <row r="412" spans="13:26" ht="14.4">
      <c r="M412" s="80"/>
      <c r="Z412" s="80"/>
    </row>
    <row r="413" spans="13:26" ht="14.4">
      <c r="M413" s="80"/>
      <c r="Z413" s="80"/>
    </row>
    <row r="414" spans="13:26" ht="14.4">
      <c r="M414" s="80"/>
      <c r="Z414" s="80"/>
    </row>
    <row r="415" spans="13:26" ht="14.4">
      <c r="M415" s="80"/>
      <c r="Z415" s="80"/>
    </row>
    <row r="416" spans="13:26" ht="14.4">
      <c r="M416" s="80"/>
      <c r="Z416" s="80"/>
    </row>
    <row r="417" spans="13:26" ht="14.4">
      <c r="M417" s="80"/>
      <c r="Z417" s="80"/>
    </row>
    <row r="418" spans="13:26" ht="14.4">
      <c r="M418" s="80"/>
      <c r="Z418" s="80"/>
    </row>
    <row r="419" spans="13:26" ht="14.4">
      <c r="M419" s="80"/>
      <c r="Z419" s="80"/>
    </row>
    <row r="420" spans="13:26" ht="14.4">
      <c r="M420" s="80"/>
      <c r="Z420" s="80"/>
    </row>
    <row r="421" spans="13:26" ht="14.4">
      <c r="M421" s="80"/>
      <c r="Z421" s="80"/>
    </row>
    <row r="422" spans="13:26" ht="14.4">
      <c r="M422" s="80"/>
      <c r="Z422" s="80"/>
    </row>
    <row r="423" spans="13:26" ht="14.4">
      <c r="M423" s="80"/>
      <c r="Z423" s="80"/>
    </row>
    <row r="424" spans="13:26" ht="14.4">
      <c r="M424" s="80"/>
      <c r="Z424" s="80"/>
    </row>
    <row r="425" spans="13:26" ht="14.4">
      <c r="M425" s="80"/>
      <c r="Z425" s="80"/>
    </row>
    <row r="426" spans="13:26" ht="14.4">
      <c r="M426" s="80"/>
      <c r="Z426" s="80"/>
    </row>
    <row r="427" spans="13:26" ht="14.4">
      <c r="M427" s="80"/>
      <c r="Z427" s="80"/>
    </row>
    <row r="428" spans="13:26" ht="14.4">
      <c r="M428" s="80"/>
      <c r="Z428" s="80"/>
    </row>
    <row r="429" spans="13:26" ht="14.4">
      <c r="M429" s="80"/>
      <c r="Z429" s="80"/>
    </row>
    <row r="430" spans="13:26" ht="14.4">
      <c r="M430" s="80"/>
      <c r="Z430" s="80"/>
    </row>
    <row r="431" spans="13:26" ht="14.4">
      <c r="M431" s="80"/>
      <c r="Z431" s="80"/>
    </row>
    <row r="432" spans="13:26" ht="14.4">
      <c r="M432" s="80"/>
      <c r="Z432" s="80"/>
    </row>
    <row r="433" spans="13:26" ht="14.4">
      <c r="M433" s="80"/>
      <c r="Z433" s="80"/>
    </row>
    <row r="434" spans="13:26" ht="14.4">
      <c r="M434" s="80"/>
      <c r="Z434" s="80"/>
    </row>
    <row r="435" spans="13:26" ht="14.4">
      <c r="M435" s="80"/>
      <c r="Z435" s="80"/>
    </row>
    <row r="436" spans="13:26" ht="14.4">
      <c r="M436" s="80"/>
      <c r="Z436" s="80"/>
    </row>
    <row r="437" spans="13:26" ht="14.4">
      <c r="M437" s="80"/>
      <c r="Z437" s="80"/>
    </row>
    <row r="438" spans="13:26" ht="14.4">
      <c r="M438" s="80"/>
      <c r="Z438" s="80"/>
    </row>
    <row r="439" spans="13:26" ht="14.4">
      <c r="M439" s="80"/>
      <c r="Z439" s="80"/>
    </row>
    <row r="440" spans="13:26" ht="14.4">
      <c r="M440" s="80"/>
      <c r="Z440" s="80"/>
    </row>
    <row r="441" spans="13:26" ht="14.4">
      <c r="M441" s="80"/>
      <c r="Z441" s="80"/>
    </row>
    <row r="442" spans="13:26" ht="14.4">
      <c r="M442" s="80"/>
      <c r="Z442" s="80"/>
    </row>
    <row r="443" spans="13:26" ht="14.4">
      <c r="M443" s="80"/>
      <c r="Z443" s="80"/>
    </row>
    <row r="444" spans="13:26" ht="14.4">
      <c r="M444" s="80"/>
      <c r="Z444" s="80"/>
    </row>
    <row r="445" spans="13:26" ht="14.4">
      <c r="M445" s="80"/>
      <c r="Z445" s="80"/>
    </row>
    <row r="446" spans="13:26" ht="14.4">
      <c r="M446" s="80"/>
      <c r="Z446" s="80"/>
    </row>
    <row r="447" spans="13:26" ht="14.4">
      <c r="M447" s="80"/>
      <c r="Z447" s="80"/>
    </row>
    <row r="448" spans="13:26" ht="14.4">
      <c r="M448" s="80"/>
      <c r="Z448" s="80"/>
    </row>
    <row r="449" spans="13:26" ht="14.4">
      <c r="M449" s="80"/>
      <c r="Z449" s="80"/>
    </row>
    <row r="450" spans="13:26" ht="14.4">
      <c r="M450" s="80"/>
      <c r="Z450" s="80"/>
    </row>
    <row r="451" spans="13:26" ht="14.4">
      <c r="M451" s="80"/>
      <c r="Z451" s="80"/>
    </row>
    <row r="452" spans="13:26" ht="14.4">
      <c r="M452" s="80"/>
      <c r="Z452" s="80"/>
    </row>
    <row r="453" spans="13:26" ht="14.4">
      <c r="M453" s="80"/>
      <c r="Z453" s="80"/>
    </row>
    <row r="454" spans="13:26" ht="14.4">
      <c r="M454" s="80"/>
      <c r="Z454" s="80"/>
    </row>
    <row r="455" spans="13:26" ht="14.4">
      <c r="M455" s="80"/>
      <c r="Z455" s="80"/>
    </row>
    <row r="456" spans="13:26" ht="14.4">
      <c r="M456" s="80"/>
      <c r="Z456" s="80"/>
    </row>
    <row r="457" spans="13:26" ht="14.4">
      <c r="M457" s="80"/>
      <c r="Z457" s="80"/>
    </row>
    <row r="458" spans="13:26" ht="14.4">
      <c r="M458" s="80"/>
      <c r="Z458" s="80"/>
    </row>
    <row r="459" spans="13:26" ht="14.4">
      <c r="M459" s="80"/>
      <c r="Z459" s="80"/>
    </row>
    <row r="460" spans="13:26" ht="14.4">
      <c r="M460" s="80"/>
      <c r="Z460" s="80"/>
    </row>
    <row r="461" spans="13:26" ht="14.4">
      <c r="M461" s="80"/>
      <c r="Z461" s="80"/>
    </row>
    <row r="462" spans="13:26" ht="14.4">
      <c r="M462" s="80"/>
      <c r="Z462" s="80"/>
    </row>
    <row r="463" spans="13:26" ht="14.4">
      <c r="M463" s="80"/>
      <c r="Z463" s="80"/>
    </row>
    <row r="464" spans="13:26" ht="14.4">
      <c r="M464" s="80"/>
      <c r="Z464" s="80"/>
    </row>
    <row r="465" spans="13:26" ht="14.4">
      <c r="M465" s="80"/>
      <c r="Z465" s="80"/>
    </row>
    <row r="466" spans="13:26" ht="14.4">
      <c r="M466" s="80"/>
      <c r="Z466" s="80"/>
    </row>
    <row r="467" spans="13:26" ht="14.4">
      <c r="M467" s="80"/>
      <c r="Z467" s="80"/>
    </row>
    <row r="468" spans="13:26" ht="14.4">
      <c r="M468" s="80"/>
      <c r="Z468" s="80"/>
    </row>
    <row r="469" spans="13:26" ht="14.4">
      <c r="M469" s="80"/>
      <c r="Z469" s="80"/>
    </row>
    <row r="470" spans="13:26" ht="14.4">
      <c r="M470" s="80"/>
      <c r="Z470" s="80"/>
    </row>
    <row r="471" spans="13:26" ht="14.4">
      <c r="M471" s="80"/>
      <c r="Z471" s="80"/>
    </row>
    <row r="472" spans="13:26" ht="14.4">
      <c r="M472" s="80"/>
      <c r="Z472" s="80"/>
    </row>
    <row r="473" spans="13:26" ht="14.4">
      <c r="M473" s="80"/>
      <c r="Z473" s="80"/>
    </row>
    <row r="474" spans="13:26" ht="14.4">
      <c r="M474" s="80"/>
      <c r="Z474" s="80"/>
    </row>
    <row r="475" spans="13:26" ht="14.4">
      <c r="M475" s="80"/>
      <c r="Z475" s="80"/>
    </row>
    <row r="476" spans="13:26" ht="14.4">
      <c r="M476" s="80"/>
      <c r="Z476" s="80"/>
    </row>
    <row r="477" spans="13:26" ht="14.4">
      <c r="M477" s="80"/>
      <c r="Z477" s="80"/>
    </row>
    <row r="478" spans="13:26" ht="14.4">
      <c r="M478" s="80"/>
      <c r="Z478" s="80"/>
    </row>
    <row r="479" spans="13:26" ht="14.4">
      <c r="M479" s="80"/>
      <c r="Z479" s="80"/>
    </row>
    <row r="480" spans="13:26" ht="14.4">
      <c r="M480" s="80"/>
      <c r="Z480" s="80"/>
    </row>
    <row r="481" spans="13:26" ht="14.4">
      <c r="M481" s="80"/>
      <c r="Z481" s="80"/>
    </row>
    <row r="482" spans="13:26" ht="14.4">
      <c r="M482" s="80"/>
      <c r="Z482" s="80"/>
    </row>
    <row r="483" spans="13:26" ht="14.4">
      <c r="M483" s="80"/>
      <c r="Z483" s="80"/>
    </row>
    <row r="484" spans="13:26" ht="14.4">
      <c r="M484" s="80"/>
      <c r="Z484" s="80"/>
    </row>
    <row r="485" spans="13:26" ht="14.4">
      <c r="M485" s="80"/>
      <c r="Z485" s="80"/>
    </row>
    <row r="486" spans="13:26" ht="14.4">
      <c r="M486" s="80"/>
      <c r="Z486" s="80"/>
    </row>
    <row r="487" spans="13:26" ht="14.4">
      <c r="M487" s="80"/>
      <c r="Z487" s="80"/>
    </row>
    <row r="488" spans="13:26" ht="14.4">
      <c r="M488" s="80"/>
      <c r="Z488" s="80"/>
    </row>
    <row r="489" spans="13:26" ht="14.4">
      <c r="M489" s="80"/>
      <c r="Z489" s="80"/>
    </row>
    <row r="490" spans="13:26" ht="14.4">
      <c r="M490" s="80"/>
      <c r="Z490" s="80"/>
    </row>
    <row r="491" spans="13:26" ht="14.4">
      <c r="M491" s="80"/>
      <c r="Z491" s="80"/>
    </row>
    <row r="492" spans="13:26" ht="14.4">
      <c r="M492" s="80"/>
      <c r="Z492" s="80"/>
    </row>
    <row r="493" spans="13:26" ht="14.4">
      <c r="M493" s="80"/>
      <c r="Z493" s="80"/>
    </row>
    <row r="494" spans="13:26" ht="14.4">
      <c r="M494" s="80"/>
      <c r="Z494" s="80"/>
    </row>
    <row r="495" spans="13:26" ht="14.4">
      <c r="M495" s="80"/>
      <c r="Z495" s="80"/>
    </row>
    <row r="496" spans="13:26" ht="14.4">
      <c r="M496" s="80"/>
      <c r="Z496" s="80"/>
    </row>
    <row r="497" spans="13:26" ht="14.4">
      <c r="M497" s="80"/>
      <c r="Z497" s="80"/>
    </row>
    <row r="498" spans="13:26" ht="14.4">
      <c r="M498" s="80"/>
      <c r="Z498" s="80"/>
    </row>
    <row r="499" spans="13:26" ht="14.4">
      <c r="M499" s="80"/>
      <c r="Z499" s="80"/>
    </row>
    <row r="500" spans="13:26" ht="14.4">
      <c r="M500" s="80"/>
      <c r="Z500" s="80"/>
    </row>
    <row r="501" spans="13:26" ht="14.4">
      <c r="M501" s="80"/>
      <c r="Z501" s="80"/>
    </row>
    <row r="502" spans="13:26" ht="14.4">
      <c r="M502" s="80"/>
      <c r="Z502" s="80"/>
    </row>
    <row r="503" spans="13:26" ht="14.4">
      <c r="M503" s="80"/>
      <c r="Z503" s="80"/>
    </row>
    <row r="504" spans="13:26" ht="14.4">
      <c r="M504" s="80"/>
      <c r="Z504" s="80"/>
    </row>
    <row r="505" spans="13:26" ht="14.4">
      <c r="M505" s="80"/>
      <c r="Z505" s="80"/>
    </row>
    <row r="506" spans="13:26" ht="14.4">
      <c r="M506" s="80"/>
      <c r="Z506" s="80"/>
    </row>
    <row r="507" spans="13:26" ht="14.4">
      <c r="M507" s="80"/>
      <c r="Z507" s="80"/>
    </row>
    <row r="508" spans="13:26" ht="14.4">
      <c r="M508" s="80"/>
      <c r="Z508" s="80"/>
    </row>
    <row r="509" spans="13:26" ht="14.4">
      <c r="M509" s="80"/>
      <c r="Z509" s="80"/>
    </row>
    <row r="510" spans="13:26" ht="14.4">
      <c r="M510" s="80"/>
      <c r="Z510" s="80"/>
    </row>
    <row r="511" spans="13:26" ht="14.4">
      <c r="M511" s="80"/>
      <c r="Z511" s="80"/>
    </row>
    <row r="512" spans="13:26" ht="14.4">
      <c r="M512" s="80"/>
      <c r="Z512" s="80"/>
    </row>
    <row r="513" spans="13:26" ht="14.4">
      <c r="M513" s="80"/>
      <c r="Z513" s="80"/>
    </row>
    <row r="514" spans="13:26" ht="14.4">
      <c r="M514" s="80"/>
      <c r="Z514" s="80"/>
    </row>
    <row r="515" spans="13:26" ht="14.4">
      <c r="M515" s="80"/>
      <c r="Z515" s="80"/>
    </row>
    <row r="516" spans="13:26" ht="14.4">
      <c r="M516" s="80"/>
      <c r="Z516" s="80"/>
    </row>
    <row r="517" spans="13:26" ht="14.4">
      <c r="M517" s="80"/>
      <c r="Z517" s="80"/>
    </row>
    <row r="518" spans="13:26" ht="14.4">
      <c r="M518" s="80"/>
      <c r="Z518" s="80"/>
    </row>
    <row r="519" spans="13:26" ht="14.4">
      <c r="M519" s="80"/>
      <c r="Z519" s="80"/>
    </row>
    <row r="520" spans="13:26" ht="14.4">
      <c r="M520" s="80"/>
      <c r="Z520" s="80"/>
    </row>
    <row r="521" spans="13:26" ht="14.4">
      <c r="M521" s="80"/>
      <c r="Z521" s="80"/>
    </row>
    <row r="522" spans="13:26" ht="14.4">
      <c r="M522" s="80"/>
      <c r="Z522" s="80"/>
    </row>
    <row r="523" spans="13:26" ht="14.4">
      <c r="M523" s="80"/>
      <c r="Z523" s="80"/>
    </row>
    <row r="524" spans="13:26" ht="14.4">
      <c r="M524" s="80"/>
      <c r="Z524" s="80"/>
    </row>
    <row r="525" spans="13:26" ht="14.4">
      <c r="M525" s="80"/>
      <c r="Z525" s="80"/>
    </row>
    <row r="526" spans="13:26" ht="14.4">
      <c r="M526" s="80"/>
      <c r="Z526" s="80"/>
    </row>
    <row r="527" spans="13:26" ht="14.4">
      <c r="M527" s="80"/>
      <c r="Z527" s="80"/>
    </row>
    <row r="528" spans="13:26" ht="14.4">
      <c r="M528" s="80"/>
      <c r="Z528" s="80"/>
    </row>
    <row r="529" spans="13:26" ht="14.4">
      <c r="M529" s="80"/>
      <c r="Z529" s="80"/>
    </row>
    <row r="530" spans="13:26" ht="14.4">
      <c r="M530" s="80"/>
      <c r="Z530" s="80"/>
    </row>
    <row r="531" spans="13:26" ht="14.4">
      <c r="M531" s="80"/>
      <c r="Z531" s="80"/>
    </row>
    <row r="532" spans="13:26" ht="14.4">
      <c r="M532" s="80"/>
      <c r="Z532" s="80"/>
    </row>
    <row r="533" spans="13:26" ht="14.4">
      <c r="M533" s="80"/>
      <c r="Z533" s="80"/>
    </row>
    <row r="534" spans="13:26" ht="14.4">
      <c r="M534" s="80"/>
      <c r="Z534" s="80"/>
    </row>
    <row r="535" spans="13:26" ht="14.4">
      <c r="M535" s="80"/>
      <c r="Z535" s="80"/>
    </row>
    <row r="536" spans="13:26" ht="14.4">
      <c r="M536" s="80"/>
      <c r="Z536" s="80"/>
    </row>
    <row r="537" spans="13:26" ht="14.4">
      <c r="M537" s="80"/>
      <c r="Z537" s="80"/>
    </row>
    <row r="538" spans="13:26" ht="14.4">
      <c r="M538" s="80"/>
      <c r="Z538" s="80"/>
    </row>
    <row r="539" spans="13:26" ht="14.4">
      <c r="M539" s="80"/>
      <c r="Z539" s="80"/>
    </row>
    <row r="540" spans="13:26" ht="14.4">
      <c r="M540" s="80"/>
      <c r="Z540" s="80"/>
    </row>
    <row r="541" spans="13:26" ht="14.4">
      <c r="M541" s="80"/>
      <c r="Z541" s="80"/>
    </row>
    <row r="542" spans="13:26" ht="14.4">
      <c r="M542" s="80"/>
      <c r="Z542" s="80"/>
    </row>
    <row r="543" spans="13:26" ht="14.4">
      <c r="M543" s="80"/>
      <c r="Z543" s="80"/>
    </row>
    <row r="544" spans="13:26" ht="14.4">
      <c r="M544" s="80"/>
      <c r="Z544" s="80"/>
    </row>
    <row r="545" spans="13:26" ht="14.4">
      <c r="M545" s="80"/>
      <c r="Z545" s="80"/>
    </row>
    <row r="546" spans="13:26" ht="14.4">
      <c r="M546" s="80"/>
      <c r="Z546" s="80"/>
    </row>
    <row r="547" spans="13:26" ht="14.4">
      <c r="M547" s="80"/>
      <c r="Z547" s="80"/>
    </row>
    <row r="548" spans="13:26" ht="14.4">
      <c r="M548" s="80"/>
      <c r="Z548" s="80"/>
    </row>
    <row r="549" spans="13:26" ht="14.4">
      <c r="M549" s="80"/>
      <c r="Z549" s="80"/>
    </row>
    <row r="550" spans="13:26" ht="14.4">
      <c r="M550" s="80"/>
      <c r="Z550" s="80"/>
    </row>
    <row r="551" spans="13:26" ht="14.4">
      <c r="M551" s="80"/>
      <c r="Z551" s="80"/>
    </row>
    <row r="552" spans="13:26" ht="14.4">
      <c r="M552" s="80"/>
      <c r="Z552" s="80"/>
    </row>
    <row r="553" spans="13:26" ht="14.4">
      <c r="M553" s="80"/>
      <c r="Z553" s="80"/>
    </row>
    <row r="554" spans="13:26" ht="14.4">
      <c r="M554" s="80"/>
      <c r="Z554" s="80"/>
    </row>
    <row r="555" spans="13:26" ht="14.4">
      <c r="M555" s="80"/>
      <c r="Z555" s="80"/>
    </row>
    <row r="556" spans="13:26" ht="14.4">
      <c r="M556" s="80"/>
      <c r="Z556" s="80"/>
    </row>
    <row r="557" spans="13:26" ht="14.4">
      <c r="M557" s="80"/>
      <c r="Z557" s="80"/>
    </row>
    <row r="558" spans="13:26" ht="14.4">
      <c r="M558" s="80"/>
      <c r="Z558" s="80"/>
    </row>
    <row r="559" spans="13:26" ht="14.4">
      <c r="M559" s="80"/>
      <c r="Z559" s="80"/>
    </row>
    <row r="560" spans="13:26" ht="14.4">
      <c r="M560" s="80"/>
      <c r="Z560" s="80"/>
    </row>
    <row r="561" spans="13:26" ht="14.4">
      <c r="M561" s="80"/>
      <c r="Z561" s="80"/>
    </row>
    <row r="562" spans="13:26" ht="14.4">
      <c r="M562" s="80"/>
      <c r="Z562" s="80"/>
    </row>
    <row r="563" spans="13:26" ht="14.4">
      <c r="M563" s="80"/>
      <c r="Z563" s="80"/>
    </row>
    <row r="564" spans="13:26" ht="14.4">
      <c r="M564" s="80"/>
      <c r="Z564" s="80"/>
    </row>
    <row r="565" spans="13:26" ht="14.4">
      <c r="M565" s="80"/>
      <c r="Z565" s="80"/>
    </row>
    <row r="566" spans="13:26" ht="14.4">
      <c r="M566" s="80"/>
      <c r="Z566" s="80"/>
    </row>
    <row r="567" spans="13:26" ht="14.4">
      <c r="M567" s="80"/>
      <c r="Z567" s="80"/>
    </row>
    <row r="568" spans="13:26" ht="14.4">
      <c r="M568" s="80"/>
      <c r="Z568" s="80"/>
    </row>
    <row r="569" spans="13:26" ht="14.4">
      <c r="M569" s="80"/>
      <c r="Z569" s="80"/>
    </row>
    <row r="570" spans="13:26" ht="14.4">
      <c r="M570" s="80"/>
      <c r="Z570" s="80"/>
    </row>
    <row r="571" spans="13:26" ht="14.4">
      <c r="M571" s="80"/>
      <c r="Z571" s="80"/>
    </row>
    <row r="572" spans="13:26" ht="14.4">
      <c r="M572" s="80"/>
      <c r="Z572" s="80"/>
    </row>
    <row r="573" spans="13:26" ht="14.4">
      <c r="M573" s="80"/>
      <c r="Z573" s="80"/>
    </row>
    <row r="574" spans="13:26" ht="14.4">
      <c r="M574" s="80"/>
      <c r="Z574" s="80"/>
    </row>
    <row r="575" spans="13:26" ht="14.4">
      <c r="M575" s="80"/>
      <c r="Z575" s="80"/>
    </row>
    <row r="576" spans="13:26" ht="14.4">
      <c r="M576" s="80"/>
      <c r="Z576" s="80"/>
    </row>
    <row r="577" spans="13:26" ht="14.4">
      <c r="M577" s="80"/>
      <c r="Z577" s="80"/>
    </row>
    <row r="578" spans="13:26" ht="14.4">
      <c r="M578" s="80"/>
      <c r="Z578" s="80"/>
    </row>
    <row r="579" spans="13:26" ht="14.4">
      <c r="M579" s="80"/>
      <c r="Z579" s="80"/>
    </row>
    <row r="580" spans="13:26" ht="14.4">
      <c r="M580" s="80"/>
      <c r="Z580" s="80"/>
    </row>
    <row r="581" spans="13:26" ht="14.4">
      <c r="M581" s="80"/>
      <c r="Z581" s="80"/>
    </row>
    <row r="582" spans="13:26" ht="14.4">
      <c r="M582" s="80"/>
      <c r="Z582" s="80"/>
    </row>
    <row r="583" spans="13:26" ht="14.4">
      <c r="M583" s="80"/>
      <c r="Z583" s="80"/>
    </row>
    <row r="584" spans="13:26" ht="14.4">
      <c r="M584" s="80"/>
      <c r="Z584" s="80"/>
    </row>
    <row r="585" spans="13:26" ht="14.4">
      <c r="M585" s="80"/>
      <c r="Z585" s="80"/>
    </row>
    <row r="586" spans="13:26" ht="14.4">
      <c r="M586" s="80"/>
      <c r="Z586" s="80"/>
    </row>
    <row r="587" spans="13:26" ht="14.4">
      <c r="M587" s="80"/>
      <c r="Z587" s="80"/>
    </row>
    <row r="588" spans="13:26" ht="14.4">
      <c r="M588" s="80"/>
      <c r="Z588" s="80"/>
    </row>
    <row r="589" spans="13:26" ht="14.4">
      <c r="M589" s="80"/>
      <c r="Z589" s="80"/>
    </row>
    <row r="590" spans="13:26" ht="14.4">
      <c r="M590" s="80"/>
      <c r="Z590" s="80"/>
    </row>
    <row r="591" spans="13:26" ht="14.4">
      <c r="M591" s="80"/>
      <c r="Z591" s="80"/>
    </row>
    <row r="592" spans="13:26" ht="14.4">
      <c r="M592" s="80"/>
      <c r="Z592" s="80"/>
    </row>
    <row r="593" spans="13:26" ht="14.4">
      <c r="M593" s="80"/>
      <c r="Z593" s="80"/>
    </row>
    <row r="594" spans="13:26" ht="14.4">
      <c r="M594" s="80"/>
      <c r="Z594" s="80"/>
    </row>
    <row r="595" spans="13:26" ht="14.4">
      <c r="M595" s="80"/>
      <c r="Z595" s="80"/>
    </row>
    <row r="596" spans="13:26" ht="14.4">
      <c r="M596" s="80"/>
      <c r="Z596" s="80"/>
    </row>
    <row r="597" spans="13:26" ht="14.4">
      <c r="M597" s="80"/>
      <c r="Z597" s="80"/>
    </row>
    <row r="598" spans="13:26" ht="14.4">
      <c r="M598" s="80"/>
      <c r="Z598" s="80"/>
    </row>
    <row r="599" spans="13:26" ht="14.4">
      <c r="M599" s="80"/>
      <c r="Z599" s="80"/>
    </row>
    <row r="600" spans="13:26" ht="14.4">
      <c r="M600" s="80"/>
      <c r="Z600" s="80"/>
    </row>
    <row r="601" spans="13:26" ht="14.4">
      <c r="M601" s="80"/>
      <c r="Z601" s="80"/>
    </row>
    <row r="602" spans="13:26" ht="14.4">
      <c r="M602" s="80"/>
      <c r="Z602" s="80"/>
    </row>
    <row r="603" spans="13:26" ht="14.4">
      <c r="M603" s="80"/>
      <c r="Z603" s="80"/>
    </row>
    <row r="604" spans="13:26" ht="14.4">
      <c r="M604" s="80"/>
      <c r="Z604" s="80"/>
    </row>
    <row r="605" spans="13:26" ht="14.4">
      <c r="M605" s="80"/>
      <c r="Z605" s="80"/>
    </row>
    <row r="606" spans="13:26" ht="14.4">
      <c r="M606" s="80"/>
      <c r="Z606" s="80"/>
    </row>
    <row r="607" spans="13:26" ht="14.4">
      <c r="M607" s="80"/>
      <c r="Z607" s="80"/>
    </row>
    <row r="608" spans="13:26" ht="14.4">
      <c r="M608" s="80"/>
      <c r="Z608" s="80"/>
    </row>
    <row r="609" spans="13:26" ht="14.4">
      <c r="M609" s="80"/>
      <c r="Z609" s="80"/>
    </row>
    <row r="610" spans="13:26" ht="14.4">
      <c r="M610" s="80"/>
      <c r="Z610" s="80"/>
    </row>
    <row r="611" spans="13:26" ht="14.4">
      <c r="M611" s="80"/>
      <c r="Z611" s="80"/>
    </row>
    <row r="612" spans="13:26" ht="14.4">
      <c r="M612" s="80"/>
      <c r="Z612" s="80"/>
    </row>
    <row r="613" spans="13:26" ht="14.4">
      <c r="M613" s="80"/>
      <c r="Z613" s="80"/>
    </row>
    <row r="614" spans="13:26" ht="14.4">
      <c r="M614" s="80"/>
      <c r="Z614" s="80"/>
    </row>
    <row r="615" spans="13:26" ht="14.4">
      <c r="M615" s="80"/>
      <c r="Z615" s="80"/>
    </row>
    <row r="616" spans="13:26" ht="14.4">
      <c r="M616" s="80"/>
      <c r="Z616" s="80"/>
    </row>
    <row r="617" spans="13:26" ht="14.4">
      <c r="M617" s="80"/>
      <c r="Z617" s="80"/>
    </row>
    <row r="618" spans="13:26" ht="14.4">
      <c r="M618" s="80"/>
      <c r="Z618" s="80"/>
    </row>
    <row r="619" spans="13:26" ht="14.4">
      <c r="M619" s="80"/>
      <c r="Z619" s="80"/>
    </row>
    <row r="620" spans="13:26" ht="14.4">
      <c r="M620" s="80"/>
      <c r="Z620" s="80"/>
    </row>
    <row r="621" spans="13:26" ht="14.4">
      <c r="M621" s="80"/>
      <c r="Z621" s="80"/>
    </row>
    <row r="622" spans="13:26" ht="14.4">
      <c r="M622" s="80"/>
      <c r="Z622" s="80"/>
    </row>
    <row r="623" spans="13:26" ht="14.4">
      <c r="M623" s="80"/>
      <c r="Z623" s="80"/>
    </row>
    <row r="624" spans="13:26" ht="14.4">
      <c r="M624" s="80"/>
      <c r="Z624" s="80"/>
    </row>
    <row r="625" spans="13:26" ht="14.4">
      <c r="M625" s="80"/>
      <c r="Z625" s="80"/>
    </row>
    <row r="626" spans="13:26" ht="14.4">
      <c r="M626" s="80"/>
      <c r="Z626" s="80"/>
    </row>
    <row r="627" spans="13:26" ht="14.4">
      <c r="M627" s="80"/>
      <c r="Z627" s="80"/>
    </row>
    <row r="628" spans="13:26" ht="14.4">
      <c r="M628" s="80"/>
      <c r="Z628" s="80"/>
    </row>
    <row r="629" spans="13:26" ht="14.4">
      <c r="M629" s="80"/>
      <c r="Z629" s="80"/>
    </row>
    <row r="630" spans="13:26" ht="14.4">
      <c r="M630" s="80"/>
      <c r="Z630" s="80"/>
    </row>
    <row r="631" spans="13:26" ht="14.4">
      <c r="M631" s="80"/>
      <c r="Z631" s="80"/>
    </row>
    <row r="632" spans="13:26" ht="14.4">
      <c r="M632" s="80"/>
      <c r="Z632" s="80"/>
    </row>
    <row r="633" spans="13:26" ht="14.4">
      <c r="M633" s="80"/>
      <c r="Z633" s="80"/>
    </row>
    <row r="634" spans="13:26" ht="14.4">
      <c r="M634" s="80"/>
      <c r="Z634" s="80"/>
    </row>
    <row r="635" spans="13:26" ht="14.4">
      <c r="M635" s="80"/>
      <c r="Z635" s="80"/>
    </row>
    <row r="636" spans="13:26" ht="14.4">
      <c r="M636" s="80"/>
      <c r="Z636" s="80"/>
    </row>
    <row r="637" spans="13:26" ht="14.4">
      <c r="M637" s="80"/>
      <c r="Z637" s="80"/>
    </row>
    <row r="638" spans="13:26" ht="14.4">
      <c r="M638" s="80"/>
      <c r="Z638" s="80"/>
    </row>
    <row r="639" spans="13:26" ht="14.4">
      <c r="M639" s="80"/>
      <c r="Z639" s="80"/>
    </row>
    <row r="640" spans="13:26" ht="14.4">
      <c r="M640" s="80"/>
      <c r="Z640" s="80"/>
    </row>
    <row r="641" spans="13:26" ht="14.4">
      <c r="M641" s="80"/>
      <c r="Z641" s="80"/>
    </row>
    <row r="642" spans="13:26" ht="14.4">
      <c r="M642" s="80"/>
      <c r="Z642" s="80"/>
    </row>
    <row r="643" spans="13:26" ht="14.4">
      <c r="M643" s="80"/>
      <c r="Z643" s="80"/>
    </row>
    <row r="644" spans="13:26" ht="14.4">
      <c r="M644" s="80"/>
      <c r="Z644" s="80"/>
    </row>
    <row r="645" spans="13:26" ht="14.4">
      <c r="M645" s="80"/>
      <c r="Z645" s="80"/>
    </row>
    <row r="646" spans="13:26" ht="14.4">
      <c r="M646" s="80"/>
      <c r="Z646" s="80"/>
    </row>
    <row r="647" spans="13:26" ht="14.4">
      <c r="M647" s="80"/>
      <c r="Z647" s="80"/>
    </row>
    <row r="648" spans="13:26" ht="14.4">
      <c r="M648" s="80"/>
      <c r="Z648" s="80"/>
    </row>
    <row r="649" spans="13:26" ht="14.4">
      <c r="M649" s="80"/>
      <c r="Z649" s="80"/>
    </row>
    <row r="650" spans="13:26" ht="14.4">
      <c r="M650" s="80"/>
      <c r="Z650" s="80"/>
    </row>
    <row r="651" spans="13:26" ht="14.4">
      <c r="M651" s="80"/>
      <c r="Z651" s="80"/>
    </row>
    <row r="652" spans="13:26" ht="14.4">
      <c r="M652" s="80"/>
      <c r="Z652" s="80"/>
    </row>
    <row r="653" spans="13:26" ht="14.4">
      <c r="M653" s="80"/>
      <c r="Z653" s="80"/>
    </row>
    <row r="654" spans="13:26" ht="14.4">
      <c r="M654" s="80"/>
      <c r="Z654" s="80"/>
    </row>
    <row r="655" spans="13:26" ht="14.4">
      <c r="M655" s="80"/>
      <c r="Z655" s="80"/>
    </row>
    <row r="656" spans="13:26" ht="14.4">
      <c r="M656" s="80"/>
      <c r="Z656" s="80"/>
    </row>
    <row r="657" spans="13:26" ht="14.4">
      <c r="M657" s="80"/>
      <c r="Z657" s="80"/>
    </row>
    <row r="658" spans="13:26" ht="14.4">
      <c r="M658" s="80"/>
      <c r="Z658" s="80"/>
    </row>
    <row r="659" spans="13:26" ht="14.4">
      <c r="M659" s="80"/>
      <c r="Z659" s="80"/>
    </row>
    <row r="660" spans="13:26" ht="14.4">
      <c r="M660" s="80"/>
      <c r="Z660" s="80"/>
    </row>
    <row r="661" spans="13:26" ht="14.4">
      <c r="M661" s="80"/>
      <c r="Z661" s="80"/>
    </row>
    <row r="662" spans="13:26" ht="14.4">
      <c r="M662" s="80"/>
      <c r="Z662" s="80"/>
    </row>
    <row r="663" spans="13:26" ht="14.4">
      <c r="M663" s="80"/>
      <c r="Z663" s="80"/>
    </row>
    <row r="664" spans="13:26" ht="14.4">
      <c r="M664" s="80"/>
      <c r="Z664" s="80"/>
    </row>
    <row r="665" spans="13:26" ht="14.4">
      <c r="M665" s="80"/>
      <c r="Z665" s="80"/>
    </row>
    <row r="666" spans="13:26" ht="14.4">
      <c r="M666" s="80"/>
      <c r="Z666" s="80"/>
    </row>
    <row r="667" spans="13:26" ht="14.4">
      <c r="M667" s="80"/>
      <c r="Z667" s="80"/>
    </row>
    <row r="668" spans="13:26" ht="14.4">
      <c r="M668" s="80"/>
      <c r="Z668" s="80"/>
    </row>
    <row r="669" spans="13:26" ht="14.4">
      <c r="M669" s="80"/>
      <c r="Z669" s="80"/>
    </row>
    <row r="670" spans="13:26" ht="14.4">
      <c r="M670" s="80"/>
      <c r="Z670" s="80"/>
    </row>
    <row r="671" spans="13:26" ht="14.4">
      <c r="M671" s="80"/>
      <c r="Z671" s="80"/>
    </row>
    <row r="672" spans="13:26" ht="14.4">
      <c r="M672" s="80"/>
      <c r="Z672" s="80"/>
    </row>
    <row r="673" spans="13:26" ht="14.4">
      <c r="M673" s="80"/>
      <c r="Z673" s="80"/>
    </row>
    <row r="674" spans="13:26" ht="14.4">
      <c r="M674" s="80"/>
      <c r="Z674" s="80"/>
    </row>
    <row r="675" spans="13:26" ht="14.4">
      <c r="M675" s="80"/>
      <c r="Z675" s="80"/>
    </row>
    <row r="676" spans="13:26" ht="14.4">
      <c r="M676" s="80"/>
      <c r="Z676" s="80"/>
    </row>
    <row r="677" spans="13:26" ht="14.4">
      <c r="M677" s="80"/>
      <c r="Z677" s="80"/>
    </row>
    <row r="678" spans="13:26" ht="14.4">
      <c r="M678" s="80"/>
      <c r="Z678" s="80"/>
    </row>
    <row r="679" spans="13:26" ht="14.4">
      <c r="M679" s="80"/>
      <c r="Z679" s="80"/>
    </row>
    <row r="680" spans="13:26" ht="14.4">
      <c r="M680" s="80"/>
      <c r="Z680" s="80"/>
    </row>
    <row r="681" spans="13:26" ht="14.4">
      <c r="M681" s="80"/>
      <c r="Z681" s="80"/>
    </row>
    <row r="682" spans="13:26" ht="14.4">
      <c r="M682" s="80"/>
      <c r="Z682" s="80"/>
    </row>
    <row r="683" spans="13:26" ht="14.4">
      <c r="M683" s="80"/>
      <c r="Z683" s="80"/>
    </row>
    <row r="684" spans="13:26" ht="14.4">
      <c r="M684" s="80"/>
      <c r="Z684" s="80"/>
    </row>
    <row r="685" spans="13:26" ht="14.4">
      <c r="M685" s="80"/>
      <c r="Z685" s="80"/>
    </row>
    <row r="686" spans="13:26" ht="14.4">
      <c r="M686" s="80"/>
      <c r="Z686" s="80"/>
    </row>
    <row r="687" spans="13:26" ht="14.4">
      <c r="M687" s="80"/>
      <c r="Z687" s="80"/>
    </row>
    <row r="688" spans="13:26" ht="14.4">
      <c r="M688" s="80"/>
      <c r="Z688" s="80"/>
    </row>
    <row r="689" spans="13:26" ht="14.4">
      <c r="M689" s="80"/>
      <c r="Z689" s="80"/>
    </row>
    <row r="690" spans="13:26" ht="14.4">
      <c r="M690" s="80"/>
      <c r="Z690" s="80"/>
    </row>
    <row r="691" spans="13:26" ht="14.4">
      <c r="M691" s="80"/>
      <c r="Z691" s="80"/>
    </row>
    <row r="692" spans="13:26" ht="14.4">
      <c r="M692" s="80"/>
      <c r="Z692" s="80"/>
    </row>
    <row r="693" spans="13:26" ht="14.4">
      <c r="M693" s="80"/>
      <c r="Z693" s="80"/>
    </row>
    <row r="694" spans="13:26" ht="14.4">
      <c r="M694" s="80"/>
      <c r="Z694" s="80"/>
    </row>
    <row r="695" spans="13:26" ht="14.4">
      <c r="M695" s="80"/>
      <c r="Z695" s="80"/>
    </row>
    <row r="696" spans="13:26" ht="14.4">
      <c r="M696" s="80"/>
      <c r="Z696" s="80"/>
    </row>
    <row r="697" spans="13:26" ht="14.4">
      <c r="M697" s="80"/>
      <c r="Z697" s="80"/>
    </row>
    <row r="698" spans="13:26" ht="14.4">
      <c r="M698" s="80"/>
      <c r="Z698" s="80"/>
    </row>
    <row r="699" spans="13:26" ht="14.4">
      <c r="M699" s="80"/>
      <c r="Z699" s="80"/>
    </row>
    <row r="700" spans="13:26" ht="14.4">
      <c r="M700" s="80"/>
      <c r="Z700" s="80"/>
    </row>
    <row r="701" spans="13:26" ht="14.4">
      <c r="M701" s="80"/>
      <c r="Z701" s="80"/>
    </row>
    <row r="702" spans="13:26" ht="14.4">
      <c r="M702" s="80"/>
      <c r="Z702" s="80"/>
    </row>
    <row r="703" spans="13:26" ht="14.4">
      <c r="M703" s="80"/>
      <c r="Z703" s="80"/>
    </row>
    <row r="704" spans="13:26" ht="14.4">
      <c r="M704" s="80"/>
      <c r="Z704" s="80"/>
    </row>
    <row r="705" spans="13:26" ht="14.4">
      <c r="M705" s="80"/>
      <c r="Z705" s="80"/>
    </row>
    <row r="706" spans="13:26" ht="14.4">
      <c r="M706" s="80"/>
      <c r="Z706" s="80"/>
    </row>
    <row r="707" spans="13:26" ht="14.4">
      <c r="M707" s="80"/>
      <c r="Z707" s="80"/>
    </row>
    <row r="708" spans="13:26" ht="14.4">
      <c r="M708" s="80"/>
      <c r="Z708" s="80"/>
    </row>
    <row r="709" spans="13:26" ht="14.4">
      <c r="M709" s="80"/>
      <c r="Z709" s="80"/>
    </row>
    <row r="710" spans="13:26" ht="14.4">
      <c r="M710" s="80"/>
      <c r="Z710" s="80"/>
    </row>
    <row r="711" spans="13:26" ht="14.4">
      <c r="M711" s="80"/>
      <c r="Z711" s="80"/>
    </row>
    <row r="712" spans="13:26" ht="14.4">
      <c r="M712" s="80"/>
      <c r="Z712" s="80"/>
    </row>
    <row r="713" spans="13:26" ht="14.4">
      <c r="M713" s="80"/>
      <c r="Z713" s="80"/>
    </row>
    <row r="714" spans="13:26" ht="14.4">
      <c r="M714" s="80"/>
      <c r="Z714" s="80"/>
    </row>
    <row r="715" spans="13:26" ht="14.4">
      <c r="M715" s="80"/>
      <c r="Z715" s="80"/>
    </row>
    <row r="716" spans="13:26" ht="14.4">
      <c r="M716" s="80"/>
      <c r="Z716" s="80"/>
    </row>
    <row r="717" spans="13:26" ht="14.4">
      <c r="M717" s="80"/>
      <c r="Z717" s="80"/>
    </row>
    <row r="718" spans="13:26" ht="14.4">
      <c r="M718" s="80"/>
      <c r="Z718" s="80"/>
    </row>
    <row r="719" spans="13:26" ht="14.4">
      <c r="M719" s="80"/>
      <c r="Z719" s="80"/>
    </row>
    <row r="720" spans="13:26" ht="14.4">
      <c r="M720" s="80"/>
      <c r="Z720" s="80"/>
    </row>
    <row r="721" spans="13:26" ht="14.4">
      <c r="M721" s="80"/>
      <c r="Z721" s="80"/>
    </row>
    <row r="722" spans="13:26" ht="14.4">
      <c r="M722" s="80"/>
      <c r="Z722" s="80"/>
    </row>
    <row r="723" spans="13:26" ht="14.4">
      <c r="M723" s="80"/>
      <c r="Z723" s="80"/>
    </row>
    <row r="724" spans="13:26" ht="14.4">
      <c r="M724" s="80"/>
      <c r="Z724" s="80"/>
    </row>
    <row r="725" spans="13:26" ht="14.4">
      <c r="M725" s="80"/>
      <c r="Z725" s="80"/>
    </row>
    <row r="726" spans="13:26" ht="14.4">
      <c r="M726" s="80"/>
      <c r="Z726" s="80"/>
    </row>
    <row r="727" spans="13:26" ht="14.4">
      <c r="M727" s="80"/>
      <c r="Z727" s="80"/>
    </row>
    <row r="728" spans="13:26" ht="14.4">
      <c r="M728" s="80"/>
      <c r="Z728" s="80"/>
    </row>
    <row r="729" spans="13:26" ht="14.4">
      <c r="M729" s="80"/>
      <c r="Z729" s="80"/>
    </row>
    <row r="730" spans="13:26" ht="14.4">
      <c r="M730" s="80"/>
      <c r="Z730" s="80"/>
    </row>
    <row r="731" spans="13:26" ht="14.4">
      <c r="M731" s="80"/>
      <c r="Z731" s="80"/>
    </row>
    <row r="732" spans="13:26" ht="14.4">
      <c r="M732" s="80"/>
      <c r="Z732" s="80"/>
    </row>
    <row r="733" spans="13:26" ht="14.4">
      <c r="M733" s="80"/>
      <c r="Z733" s="80"/>
    </row>
    <row r="734" spans="13:26" ht="14.4">
      <c r="M734" s="80"/>
      <c r="Z734" s="80"/>
    </row>
    <row r="735" spans="13:26" ht="14.4">
      <c r="M735" s="80"/>
      <c r="Z735" s="80"/>
    </row>
    <row r="736" spans="13:26" ht="14.4">
      <c r="M736" s="80"/>
      <c r="Z736" s="80"/>
    </row>
    <row r="737" spans="13:26" ht="14.4">
      <c r="M737" s="80"/>
      <c r="Z737" s="80"/>
    </row>
    <row r="738" spans="13:26" ht="14.4">
      <c r="M738" s="80"/>
      <c r="Z738" s="80"/>
    </row>
    <row r="739" spans="13:26" ht="14.4">
      <c r="M739" s="80"/>
      <c r="Z739" s="80"/>
    </row>
    <row r="740" spans="13:26" ht="14.4">
      <c r="M740" s="80"/>
      <c r="Z740" s="80"/>
    </row>
    <row r="741" spans="13:26" ht="14.4">
      <c r="M741" s="80"/>
      <c r="Z741" s="80"/>
    </row>
    <row r="742" spans="13:26" ht="14.4">
      <c r="M742" s="80"/>
      <c r="Z742" s="80"/>
    </row>
    <row r="743" spans="13:26" ht="14.4">
      <c r="M743" s="80"/>
      <c r="Z743" s="80"/>
    </row>
    <row r="744" spans="13:26" ht="14.4">
      <c r="M744" s="80"/>
      <c r="Z744" s="80"/>
    </row>
    <row r="745" spans="13:26" ht="14.4">
      <c r="M745" s="80"/>
      <c r="Z745" s="80"/>
    </row>
    <row r="746" spans="13:26" ht="14.4">
      <c r="M746" s="80"/>
      <c r="Z746" s="80"/>
    </row>
    <row r="747" spans="13:26" ht="14.4">
      <c r="M747" s="80"/>
      <c r="Z747" s="80"/>
    </row>
    <row r="748" spans="13:26" ht="14.4">
      <c r="M748" s="80"/>
      <c r="Z748" s="80"/>
    </row>
    <row r="749" spans="13:26" ht="14.4">
      <c r="M749" s="80"/>
      <c r="Z749" s="80"/>
    </row>
    <row r="750" spans="13:26" ht="14.4">
      <c r="M750" s="80"/>
      <c r="Z750" s="80"/>
    </row>
    <row r="751" spans="13:26" ht="14.4">
      <c r="M751" s="80"/>
      <c r="Z751" s="80"/>
    </row>
    <row r="752" spans="13:26" ht="14.4">
      <c r="M752" s="80"/>
      <c r="Z752" s="80"/>
    </row>
    <row r="753" spans="13:26" ht="14.4">
      <c r="M753" s="80"/>
      <c r="Z753" s="80"/>
    </row>
    <row r="754" spans="13:26" ht="14.4">
      <c r="M754" s="80"/>
      <c r="Z754" s="80"/>
    </row>
    <row r="755" spans="13:26" ht="14.4">
      <c r="M755" s="80"/>
      <c r="Z755" s="80"/>
    </row>
    <row r="756" spans="13:26" ht="14.4">
      <c r="M756" s="80"/>
      <c r="Z756" s="80"/>
    </row>
    <row r="757" spans="13:26" ht="14.4">
      <c r="M757" s="80"/>
      <c r="Z757" s="80"/>
    </row>
    <row r="758" spans="13:26" ht="14.4">
      <c r="M758" s="80"/>
      <c r="Z758" s="80"/>
    </row>
    <row r="759" spans="13:26" ht="14.4">
      <c r="M759" s="80"/>
      <c r="Z759" s="80"/>
    </row>
    <row r="760" spans="13:26" ht="14.4">
      <c r="M760" s="80"/>
      <c r="Z760" s="80"/>
    </row>
    <row r="761" spans="13:26" ht="14.4">
      <c r="M761" s="80"/>
      <c r="Z761" s="80"/>
    </row>
    <row r="762" spans="13:26" ht="14.4">
      <c r="M762" s="80"/>
      <c r="Z762" s="80"/>
    </row>
    <row r="763" spans="13:26" ht="14.4">
      <c r="M763" s="80"/>
      <c r="Z763" s="80"/>
    </row>
    <row r="764" spans="13:26" ht="14.4">
      <c r="M764" s="80"/>
      <c r="Z764" s="80"/>
    </row>
    <row r="765" spans="13:26" ht="14.4">
      <c r="M765" s="80"/>
      <c r="Z765" s="80"/>
    </row>
    <row r="766" spans="13:26" ht="14.4">
      <c r="M766" s="80"/>
      <c r="Z766" s="80"/>
    </row>
    <row r="767" spans="13:26" ht="14.4">
      <c r="M767" s="80"/>
      <c r="Z767" s="80"/>
    </row>
    <row r="768" spans="13:26" ht="14.4">
      <c r="M768" s="80"/>
      <c r="Z768" s="80"/>
    </row>
    <row r="769" spans="13:26" ht="14.4">
      <c r="M769" s="80"/>
      <c r="Z769" s="80"/>
    </row>
    <row r="770" spans="13:26" ht="14.4">
      <c r="M770" s="80"/>
      <c r="Z770" s="80"/>
    </row>
    <row r="771" spans="13:26" ht="14.4">
      <c r="M771" s="80"/>
      <c r="Z771" s="80"/>
    </row>
    <row r="772" spans="13:26" ht="14.4">
      <c r="M772" s="80"/>
      <c r="Z772" s="80"/>
    </row>
    <row r="773" spans="13:26" ht="14.4">
      <c r="M773" s="80"/>
      <c r="Z773" s="80"/>
    </row>
    <row r="774" spans="13:26" ht="14.4">
      <c r="M774" s="80"/>
      <c r="Z774" s="80"/>
    </row>
    <row r="775" spans="13:26" ht="14.4">
      <c r="M775" s="80"/>
      <c r="Z775" s="80"/>
    </row>
    <row r="776" spans="13:26" ht="14.4">
      <c r="M776" s="80"/>
      <c r="Z776" s="80"/>
    </row>
    <row r="777" spans="13:26" ht="14.4">
      <c r="M777" s="80"/>
      <c r="Z777" s="80"/>
    </row>
    <row r="778" spans="13:26" ht="14.4">
      <c r="M778" s="80"/>
      <c r="Z778" s="80"/>
    </row>
    <row r="779" spans="13:26" ht="14.4">
      <c r="M779" s="80"/>
      <c r="Z779" s="80"/>
    </row>
    <row r="780" spans="13:26" ht="14.4">
      <c r="M780" s="80"/>
      <c r="Z780" s="80"/>
    </row>
    <row r="781" spans="13:26" ht="14.4">
      <c r="M781" s="80"/>
      <c r="Z781" s="80"/>
    </row>
    <row r="782" spans="13:26" ht="14.4">
      <c r="M782" s="80"/>
      <c r="Z782" s="80"/>
    </row>
    <row r="783" spans="13:26" ht="14.4">
      <c r="M783" s="80"/>
      <c r="Z783" s="80"/>
    </row>
    <row r="784" spans="13:26" ht="14.4">
      <c r="M784" s="80"/>
      <c r="Z784" s="80"/>
    </row>
    <row r="785" spans="13:26" ht="14.4">
      <c r="M785" s="80"/>
      <c r="Z785" s="80"/>
    </row>
    <row r="786" spans="13:26" ht="14.4">
      <c r="M786" s="80"/>
      <c r="Z786" s="80"/>
    </row>
    <row r="787" spans="13:26" ht="14.4">
      <c r="M787" s="80"/>
      <c r="Z787" s="80"/>
    </row>
    <row r="788" spans="13:26" ht="14.4">
      <c r="M788" s="80"/>
      <c r="Z788" s="80"/>
    </row>
    <row r="789" spans="13:26" ht="14.4">
      <c r="M789" s="80"/>
      <c r="Z789" s="80"/>
    </row>
    <row r="790" spans="13:26" ht="14.4">
      <c r="M790" s="80"/>
      <c r="Z790" s="80"/>
    </row>
    <row r="791" spans="13:26" ht="14.4">
      <c r="M791" s="80"/>
      <c r="Z791" s="80"/>
    </row>
    <row r="792" spans="13:26" ht="14.4">
      <c r="M792" s="80"/>
      <c r="Z792" s="80"/>
    </row>
    <row r="793" spans="13:26" ht="14.4">
      <c r="M793" s="80"/>
      <c r="Z793" s="80"/>
    </row>
    <row r="794" spans="13:26" ht="14.4">
      <c r="M794" s="80"/>
      <c r="Z794" s="80"/>
    </row>
    <row r="795" spans="13:26" ht="14.4">
      <c r="M795" s="80"/>
      <c r="Z795" s="80"/>
    </row>
    <row r="796" spans="13:26" ht="14.4">
      <c r="M796" s="80"/>
      <c r="Z796" s="80"/>
    </row>
    <row r="797" spans="13:26" ht="14.4">
      <c r="M797" s="80"/>
      <c r="Z797" s="80"/>
    </row>
    <row r="798" spans="13:26" ht="14.4">
      <c r="M798" s="80"/>
      <c r="Z798" s="80"/>
    </row>
    <row r="799" spans="13:26" ht="14.4">
      <c r="M799" s="80"/>
      <c r="Z799" s="80"/>
    </row>
    <row r="800" spans="13:26" ht="14.4">
      <c r="M800" s="80"/>
      <c r="Z800" s="80"/>
    </row>
    <row r="801" spans="13:26" ht="14.4">
      <c r="M801" s="80"/>
      <c r="Z801" s="80"/>
    </row>
    <row r="802" spans="13:26" ht="14.4">
      <c r="M802" s="80"/>
      <c r="Z802" s="80"/>
    </row>
    <row r="803" spans="13:26" ht="14.4">
      <c r="M803" s="80"/>
      <c r="Z803" s="80"/>
    </row>
    <row r="804" spans="13:26" ht="14.4">
      <c r="M804" s="80"/>
      <c r="Z804" s="80"/>
    </row>
    <row r="805" spans="13:26" ht="14.4">
      <c r="M805" s="80"/>
      <c r="Z805" s="80"/>
    </row>
    <row r="806" spans="13:26" ht="14.4">
      <c r="M806" s="80"/>
      <c r="Z806" s="80"/>
    </row>
    <row r="807" spans="13:26" ht="14.4">
      <c r="M807" s="80"/>
      <c r="Z807" s="80"/>
    </row>
    <row r="808" spans="13:26" ht="14.4">
      <c r="M808" s="80"/>
      <c r="Z808" s="80"/>
    </row>
    <row r="809" spans="13:26" ht="14.4">
      <c r="M809" s="80"/>
      <c r="Z809" s="80"/>
    </row>
    <row r="810" spans="13:26" ht="14.4">
      <c r="M810" s="80"/>
      <c r="Z810" s="80"/>
    </row>
    <row r="811" spans="13:26" ht="14.4">
      <c r="M811" s="80"/>
      <c r="Z811" s="80"/>
    </row>
    <row r="812" spans="13:26" ht="14.4">
      <c r="M812" s="80"/>
      <c r="Z812" s="80"/>
    </row>
    <row r="813" spans="13:26" ht="14.4">
      <c r="M813" s="80"/>
      <c r="Z813" s="80"/>
    </row>
    <row r="814" spans="13:26" ht="14.4">
      <c r="M814" s="80"/>
      <c r="Z814" s="80"/>
    </row>
    <row r="815" spans="13:26" ht="14.4">
      <c r="M815" s="80"/>
      <c r="Z815" s="80"/>
    </row>
    <row r="816" spans="13:26" ht="14.4">
      <c r="M816" s="80"/>
      <c r="Z816" s="80"/>
    </row>
    <row r="817" spans="13:26" ht="14.4">
      <c r="M817" s="80"/>
      <c r="Z817" s="80"/>
    </row>
    <row r="818" spans="13:26" ht="14.4">
      <c r="M818" s="80"/>
      <c r="Z818" s="80"/>
    </row>
    <row r="819" spans="13:26" ht="14.4">
      <c r="M819" s="80"/>
      <c r="Z819" s="80"/>
    </row>
    <row r="820" spans="13:26" ht="14.4">
      <c r="M820" s="80"/>
      <c r="Z820" s="80"/>
    </row>
    <row r="821" spans="13:26" ht="14.4">
      <c r="M821" s="80"/>
      <c r="Z821" s="80"/>
    </row>
    <row r="822" spans="13:26" ht="14.4">
      <c r="M822" s="80"/>
      <c r="Z822" s="80"/>
    </row>
    <row r="823" spans="13:26" ht="14.4">
      <c r="M823" s="80"/>
      <c r="Z823" s="80"/>
    </row>
    <row r="824" spans="13:26" ht="14.4">
      <c r="M824" s="80"/>
      <c r="Z824" s="80"/>
    </row>
    <row r="825" spans="13:26" ht="14.4">
      <c r="M825" s="80"/>
      <c r="Z825" s="80"/>
    </row>
    <row r="826" spans="13:26" ht="14.4">
      <c r="M826" s="80"/>
      <c r="Z826" s="80"/>
    </row>
    <row r="827" spans="13:26" ht="14.4">
      <c r="M827" s="80"/>
      <c r="Z827" s="80"/>
    </row>
    <row r="828" spans="13:26" ht="14.4">
      <c r="M828" s="80"/>
      <c r="Z828" s="80"/>
    </row>
    <row r="829" spans="13:26" ht="14.4">
      <c r="M829" s="80"/>
      <c r="Z829" s="80"/>
    </row>
    <row r="830" spans="13:26" ht="14.4">
      <c r="M830" s="80"/>
      <c r="Z830" s="80"/>
    </row>
    <row r="831" spans="13:26" ht="14.4">
      <c r="M831" s="80"/>
      <c r="Z831" s="80"/>
    </row>
    <row r="832" spans="13:26" ht="14.4">
      <c r="M832" s="80"/>
      <c r="Z832" s="80"/>
    </row>
    <row r="833" spans="13:26" ht="14.4">
      <c r="M833" s="80"/>
      <c r="Z833" s="80"/>
    </row>
    <row r="834" spans="13:26" ht="14.4">
      <c r="M834" s="80"/>
      <c r="Z834" s="80"/>
    </row>
    <row r="835" spans="13:26" ht="14.4">
      <c r="M835" s="80"/>
      <c r="Z835" s="80"/>
    </row>
    <row r="836" spans="13:26" ht="14.4">
      <c r="M836" s="80"/>
      <c r="Z836" s="80"/>
    </row>
    <row r="837" spans="13:26" ht="14.4">
      <c r="M837" s="80"/>
      <c r="Z837" s="80"/>
    </row>
    <row r="838" spans="13:26" ht="14.4">
      <c r="M838" s="80"/>
      <c r="Z838" s="80"/>
    </row>
    <row r="839" spans="13:26" ht="14.4">
      <c r="M839" s="80"/>
      <c r="Z839" s="80"/>
    </row>
    <row r="840" spans="13:26" ht="14.4">
      <c r="M840" s="80"/>
      <c r="Z840" s="80"/>
    </row>
    <row r="841" spans="13:26" ht="14.4">
      <c r="M841" s="80"/>
      <c r="Z841" s="80"/>
    </row>
    <row r="842" spans="13:26" ht="14.4">
      <c r="M842" s="80"/>
      <c r="Z842" s="80"/>
    </row>
    <row r="843" spans="13:26" ht="14.4">
      <c r="M843" s="80"/>
      <c r="Z843" s="80"/>
    </row>
    <row r="844" spans="13:26" ht="14.4">
      <c r="M844" s="80"/>
      <c r="Z844" s="80"/>
    </row>
    <row r="845" spans="13:26" ht="14.4">
      <c r="M845" s="80"/>
      <c r="Z845" s="80"/>
    </row>
    <row r="846" spans="13:26" ht="14.4">
      <c r="M846" s="80"/>
      <c r="Z846" s="80"/>
    </row>
    <row r="847" spans="13:26" ht="14.4">
      <c r="M847" s="80"/>
      <c r="Z847" s="80"/>
    </row>
    <row r="848" spans="13:26" ht="14.4">
      <c r="M848" s="80"/>
      <c r="Z848" s="80"/>
    </row>
    <row r="849" spans="13:26" ht="14.4">
      <c r="M849" s="80"/>
      <c r="Z849" s="80"/>
    </row>
    <row r="850" spans="13:26" ht="14.4">
      <c r="M850" s="80"/>
      <c r="Z850" s="80"/>
    </row>
    <row r="851" spans="13:26" ht="14.4">
      <c r="M851" s="80"/>
      <c r="Z851" s="80"/>
    </row>
    <row r="852" spans="13:26" ht="14.4">
      <c r="M852" s="80"/>
      <c r="Z852" s="80"/>
    </row>
    <row r="853" spans="13:26" ht="14.4">
      <c r="M853" s="80"/>
      <c r="Z853" s="80"/>
    </row>
    <row r="854" spans="13:26" ht="14.4">
      <c r="M854" s="80"/>
      <c r="Z854" s="80"/>
    </row>
    <row r="855" spans="13:26" ht="14.4">
      <c r="M855" s="80"/>
      <c r="Z855" s="80"/>
    </row>
    <row r="856" spans="13:26" ht="14.4">
      <c r="M856" s="80"/>
      <c r="Z856" s="80"/>
    </row>
    <row r="857" spans="13:26" ht="14.4">
      <c r="M857" s="80"/>
      <c r="Z857" s="80"/>
    </row>
    <row r="858" spans="13:26" ht="14.4">
      <c r="M858" s="80"/>
      <c r="Z858" s="80"/>
    </row>
    <row r="859" spans="13:26" ht="14.4">
      <c r="M859" s="80"/>
      <c r="Z859" s="80"/>
    </row>
    <row r="860" spans="13:26" ht="14.4">
      <c r="M860" s="80"/>
      <c r="Z860" s="80"/>
    </row>
    <row r="861" spans="13:26" ht="14.4">
      <c r="M861" s="80"/>
      <c r="Z861" s="80"/>
    </row>
    <row r="862" spans="13:26" ht="14.4">
      <c r="M862" s="80"/>
      <c r="Z862" s="80"/>
    </row>
    <row r="863" spans="13:26" ht="14.4">
      <c r="M863" s="80"/>
      <c r="Z863" s="80"/>
    </row>
    <row r="864" spans="13:26" ht="14.4">
      <c r="M864" s="80"/>
      <c r="Z864" s="80"/>
    </row>
    <row r="865" spans="13:26" ht="14.4">
      <c r="M865" s="80"/>
      <c r="Z865" s="80"/>
    </row>
    <row r="866" spans="13:26" ht="14.4">
      <c r="M866" s="80"/>
      <c r="Z866" s="80"/>
    </row>
    <row r="867" spans="13:26" ht="14.4">
      <c r="M867" s="80"/>
      <c r="Z867" s="80"/>
    </row>
    <row r="868" spans="13:26" ht="14.4">
      <c r="M868" s="80"/>
      <c r="Z868" s="80"/>
    </row>
    <row r="869" spans="13:26" ht="14.4">
      <c r="M869" s="80"/>
      <c r="Z869" s="80"/>
    </row>
    <row r="870" spans="13:26" ht="14.4">
      <c r="M870" s="80"/>
      <c r="Z870" s="80"/>
    </row>
    <row r="871" spans="13:26" ht="14.4">
      <c r="M871" s="80"/>
      <c r="Z871" s="80"/>
    </row>
    <row r="872" spans="13:26" ht="14.4">
      <c r="M872" s="80"/>
      <c r="Z872" s="80"/>
    </row>
    <row r="873" spans="13:26" ht="14.4">
      <c r="M873" s="80"/>
      <c r="Z873" s="80"/>
    </row>
    <row r="874" spans="13:26" ht="14.4">
      <c r="M874" s="80"/>
      <c r="Z874" s="80"/>
    </row>
    <row r="875" spans="13:26" ht="14.4">
      <c r="M875" s="80"/>
      <c r="Z875" s="80"/>
    </row>
    <row r="876" spans="13:26" ht="14.4">
      <c r="M876" s="80"/>
      <c r="Z876" s="80"/>
    </row>
    <row r="877" spans="13:26" ht="14.4">
      <c r="M877" s="80"/>
      <c r="Z877" s="80"/>
    </row>
    <row r="878" spans="13:26" ht="14.4">
      <c r="M878" s="80"/>
      <c r="Z878" s="80"/>
    </row>
    <row r="879" spans="13:26" ht="14.4">
      <c r="M879" s="80"/>
      <c r="Z879" s="80"/>
    </row>
    <row r="880" spans="13:26" ht="14.4">
      <c r="M880" s="80"/>
      <c r="Z880" s="80"/>
    </row>
    <row r="881" spans="13:26" ht="14.4">
      <c r="M881" s="80"/>
      <c r="Z881" s="80"/>
    </row>
    <row r="882" spans="13:26" ht="14.4">
      <c r="M882" s="80"/>
      <c r="Z882" s="80"/>
    </row>
    <row r="883" spans="13:26" ht="14.4">
      <c r="M883" s="80"/>
      <c r="Z883" s="80"/>
    </row>
    <row r="884" spans="13:26" ht="14.4">
      <c r="M884" s="80"/>
      <c r="Z884" s="80"/>
    </row>
    <row r="885" spans="13:26" ht="14.4">
      <c r="M885" s="80"/>
      <c r="Z885" s="80"/>
    </row>
    <row r="886" spans="13:26" ht="14.4">
      <c r="M886" s="80"/>
      <c r="Z886" s="80"/>
    </row>
    <row r="887" spans="13:26" ht="14.4">
      <c r="M887" s="80"/>
      <c r="Z887" s="80"/>
    </row>
    <row r="888" spans="13:26" ht="14.4">
      <c r="M888" s="80"/>
      <c r="Z888" s="80"/>
    </row>
    <row r="889" spans="13:26" ht="14.4">
      <c r="M889" s="80"/>
      <c r="Z889" s="80"/>
    </row>
    <row r="890" spans="13:26" ht="14.4">
      <c r="M890" s="80"/>
      <c r="Z890" s="80"/>
    </row>
    <row r="891" spans="13:26" ht="14.4">
      <c r="M891" s="80"/>
      <c r="Z891" s="80"/>
    </row>
    <row r="892" spans="13:26" ht="14.4">
      <c r="M892" s="80"/>
      <c r="Z892" s="80"/>
    </row>
    <row r="893" spans="13:26" ht="14.4">
      <c r="M893" s="80"/>
      <c r="Z893" s="80"/>
    </row>
    <row r="894" spans="13:26" ht="14.4">
      <c r="M894" s="80"/>
      <c r="Z894" s="80"/>
    </row>
    <row r="895" spans="13:26" ht="14.4">
      <c r="M895" s="80"/>
      <c r="Z895" s="80"/>
    </row>
    <row r="896" spans="13:26" ht="14.4">
      <c r="M896" s="80"/>
      <c r="Z896" s="80"/>
    </row>
    <row r="897" spans="13:26" ht="14.4">
      <c r="M897" s="80"/>
      <c r="Z897" s="80"/>
    </row>
    <row r="898" spans="13:26" ht="14.4">
      <c r="M898" s="80"/>
      <c r="Z898" s="80"/>
    </row>
    <row r="899" spans="13:26" ht="14.4">
      <c r="M899" s="80"/>
      <c r="Z899" s="80"/>
    </row>
    <row r="900" spans="13:26" ht="14.4">
      <c r="M900" s="80"/>
      <c r="Z900" s="80"/>
    </row>
    <row r="901" spans="13:26" ht="14.4">
      <c r="M901" s="80"/>
      <c r="Z901" s="80"/>
    </row>
    <row r="902" spans="13:26" ht="14.4">
      <c r="M902" s="80"/>
      <c r="Z902" s="80"/>
    </row>
    <row r="903" spans="13:26" ht="14.4">
      <c r="M903" s="80"/>
      <c r="Z903" s="80"/>
    </row>
    <row r="904" spans="13:26" ht="14.4">
      <c r="M904" s="80"/>
      <c r="Z904" s="80"/>
    </row>
    <row r="905" spans="13:26" ht="14.4">
      <c r="M905" s="80"/>
      <c r="Z905" s="80"/>
    </row>
    <row r="906" spans="13:26" ht="14.4">
      <c r="M906" s="80"/>
      <c r="Z906" s="80"/>
    </row>
    <row r="907" spans="13:26" ht="14.4">
      <c r="M907" s="80"/>
      <c r="Z907" s="80"/>
    </row>
    <row r="908" spans="13:26" ht="14.4">
      <c r="M908" s="80"/>
      <c r="Z908" s="80"/>
    </row>
    <row r="909" spans="13:26" ht="14.4">
      <c r="M909" s="80"/>
      <c r="Z909" s="80"/>
    </row>
    <row r="910" spans="13:26" ht="14.4">
      <c r="M910" s="80"/>
      <c r="Z910" s="80"/>
    </row>
    <row r="911" spans="13:26" ht="14.4">
      <c r="M911" s="80"/>
      <c r="Z911" s="80"/>
    </row>
    <row r="912" spans="13:26" ht="14.4">
      <c r="M912" s="80"/>
      <c r="Z912" s="80"/>
    </row>
    <row r="913" spans="13:26" ht="14.4">
      <c r="M913" s="80"/>
      <c r="Z913" s="80"/>
    </row>
    <row r="914" spans="13:26" ht="14.4">
      <c r="M914" s="80"/>
      <c r="Z914" s="80"/>
    </row>
    <row r="915" spans="13:26" ht="14.4">
      <c r="M915" s="80"/>
      <c r="Z915" s="80"/>
    </row>
    <row r="916" spans="13:26" ht="14.4">
      <c r="M916" s="80"/>
      <c r="Z916" s="80"/>
    </row>
    <row r="917" spans="13:26" ht="14.4">
      <c r="M917" s="80"/>
      <c r="Z917" s="80"/>
    </row>
    <row r="918" spans="13:26" ht="14.4">
      <c r="M918" s="80"/>
      <c r="Z918" s="80"/>
    </row>
    <row r="919" spans="13:26" ht="14.4">
      <c r="M919" s="80"/>
      <c r="Z919" s="80"/>
    </row>
    <row r="920" spans="13:26" ht="14.4">
      <c r="M920" s="80"/>
      <c r="Z920" s="80"/>
    </row>
    <row r="921" spans="13:26" ht="14.4">
      <c r="M921" s="80"/>
      <c r="Z921" s="80"/>
    </row>
    <row r="922" spans="13:26" ht="14.4">
      <c r="M922" s="80"/>
      <c r="Z922" s="80"/>
    </row>
    <row r="923" spans="13:26" ht="14.4">
      <c r="M923" s="80"/>
      <c r="Z923" s="80"/>
    </row>
    <row r="924" spans="13:26" ht="14.4">
      <c r="M924" s="80"/>
      <c r="Z924" s="80"/>
    </row>
    <row r="925" spans="13:26" ht="14.4">
      <c r="M925" s="80"/>
      <c r="Z925" s="80"/>
    </row>
    <row r="926" spans="13:26" ht="14.4">
      <c r="M926" s="80"/>
      <c r="Z926" s="80"/>
    </row>
    <row r="927" spans="13:26" ht="14.4">
      <c r="M927" s="80"/>
      <c r="Z927" s="80"/>
    </row>
    <row r="928" spans="13:26" ht="14.4">
      <c r="M928" s="80"/>
      <c r="Z928" s="80"/>
    </row>
    <row r="929" spans="13:26" ht="14.4">
      <c r="M929" s="80"/>
      <c r="Z929" s="80"/>
    </row>
    <row r="930" spans="13:26" ht="14.4">
      <c r="M930" s="80"/>
      <c r="Z930" s="80"/>
    </row>
    <row r="931" spans="13:26" ht="14.4">
      <c r="M931" s="80"/>
      <c r="Z931" s="80"/>
    </row>
    <row r="932" spans="13:26" ht="14.4">
      <c r="M932" s="80"/>
      <c r="Z932" s="80"/>
    </row>
    <row r="933" spans="13:26" ht="14.4">
      <c r="M933" s="80"/>
      <c r="Z933" s="80"/>
    </row>
    <row r="934" spans="13:26" ht="14.4">
      <c r="M934" s="80"/>
      <c r="Z934" s="80"/>
    </row>
    <row r="935" spans="13:26" ht="14.4">
      <c r="M935" s="80"/>
      <c r="Z935" s="80"/>
    </row>
    <row r="936" spans="13:26" ht="14.4">
      <c r="M936" s="80"/>
      <c r="Z936" s="80"/>
    </row>
    <row r="937" spans="13:26" ht="14.4">
      <c r="M937" s="80"/>
      <c r="Z937" s="80"/>
    </row>
    <row r="938" spans="13:26" ht="14.4">
      <c r="M938" s="80"/>
      <c r="Z938" s="80"/>
    </row>
    <row r="939" spans="13:26" ht="14.4">
      <c r="M939" s="80"/>
      <c r="Z939" s="80"/>
    </row>
    <row r="940" spans="13:26" ht="14.4">
      <c r="M940" s="80"/>
      <c r="Z940" s="80"/>
    </row>
    <row r="941" spans="13:26" ht="14.4">
      <c r="M941" s="80"/>
      <c r="Z941" s="80"/>
    </row>
    <row r="942" spans="13:26" ht="14.4">
      <c r="M942" s="80"/>
      <c r="Z942" s="80"/>
    </row>
    <row r="943" spans="13:26" ht="14.4">
      <c r="M943" s="80"/>
      <c r="Z943" s="80"/>
    </row>
    <row r="944" spans="13:26" ht="14.4">
      <c r="M944" s="80"/>
      <c r="Z944" s="80"/>
    </row>
    <row r="945" spans="13:26" ht="14.4">
      <c r="M945" s="80"/>
      <c r="Z945" s="80"/>
    </row>
    <row r="946" spans="13:26" ht="14.4">
      <c r="M946" s="80"/>
      <c r="Z946" s="80"/>
    </row>
    <row r="947" spans="13:26" ht="14.4">
      <c r="M947" s="80"/>
      <c r="Z947" s="80"/>
    </row>
    <row r="948" spans="13:26" ht="14.4">
      <c r="M948" s="80"/>
      <c r="Z948" s="80"/>
    </row>
    <row r="949" spans="13:26" ht="14.4">
      <c r="M949" s="80"/>
      <c r="Z949" s="80"/>
    </row>
    <row r="950" spans="13:26" ht="14.4">
      <c r="M950" s="80"/>
      <c r="Z950" s="80"/>
    </row>
    <row r="951" spans="13:26" ht="14.4">
      <c r="M951" s="80"/>
      <c r="Z951" s="80"/>
    </row>
    <row r="952" spans="13:26" ht="14.4">
      <c r="M952" s="80"/>
      <c r="Z952" s="80"/>
    </row>
    <row r="953" spans="13:26" ht="14.4">
      <c r="M953" s="80"/>
      <c r="Z953" s="80"/>
    </row>
    <row r="954" spans="13:26" ht="14.4">
      <c r="M954" s="80"/>
      <c r="Z954" s="80"/>
    </row>
    <row r="955" spans="13:26" ht="14.4">
      <c r="M955" s="80"/>
      <c r="Z955" s="80"/>
    </row>
    <row r="956" spans="13:26" ht="14.4">
      <c r="M956" s="80"/>
      <c r="Z956" s="80"/>
    </row>
    <row r="957" spans="13:26" ht="14.4">
      <c r="M957" s="80"/>
      <c r="Z957" s="80"/>
    </row>
    <row r="958" spans="13:26" ht="14.4">
      <c r="M958" s="80"/>
      <c r="Z958" s="80"/>
    </row>
    <row r="959" spans="13:26" ht="14.4">
      <c r="M959" s="80"/>
      <c r="Z959" s="80"/>
    </row>
    <row r="960" spans="13:26" ht="14.4">
      <c r="M960" s="80"/>
      <c r="Z960" s="80"/>
    </row>
    <row r="961" spans="13:26" ht="14.4">
      <c r="M961" s="80"/>
      <c r="Z961" s="80"/>
    </row>
    <row r="962" spans="13:26" ht="14.4">
      <c r="M962" s="80"/>
      <c r="Z962" s="80"/>
    </row>
    <row r="963" spans="13:26" ht="14.4">
      <c r="M963" s="80"/>
      <c r="Z963" s="80"/>
    </row>
    <row r="964" spans="13:26" ht="14.4">
      <c r="M964" s="80"/>
      <c r="Z964" s="80"/>
    </row>
    <row r="965" spans="13:26" ht="14.4">
      <c r="M965" s="80"/>
      <c r="Z965" s="80"/>
    </row>
    <row r="966" spans="13:26" ht="14.4">
      <c r="M966" s="80"/>
      <c r="Z966" s="80"/>
    </row>
    <row r="967" spans="13:26" ht="14.4">
      <c r="M967" s="80"/>
      <c r="Z967" s="80"/>
    </row>
    <row r="968" spans="13:26" ht="14.4">
      <c r="M968" s="80"/>
      <c r="Z968" s="80"/>
    </row>
    <row r="969" spans="13:26" ht="14.4">
      <c r="M969" s="80"/>
      <c r="Z969" s="80"/>
    </row>
    <row r="970" spans="13:26" ht="14.4">
      <c r="M970" s="80"/>
      <c r="Z970" s="80"/>
    </row>
    <row r="971" spans="13:26" ht="14.4">
      <c r="M971" s="80"/>
      <c r="Z971" s="80"/>
    </row>
    <row r="972" spans="13:26" ht="14.4">
      <c r="M972" s="80"/>
      <c r="Z972" s="80"/>
    </row>
    <row r="973" spans="13:26" ht="14.4">
      <c r="M973" s="80"/>
      <c r="Z973" s="80"/>
    </row>
    <row r="974" spans="13:26" ht="14.4">
      <c r="M974" s="80"/>
      <c r="Z974" s="80"/>
    </row>
    <row r="975" spans="13:26" ht="14.4">
      <c r="M975" s="80"/>
      <c r="Z975" s="80"/>
    </row>
    <row r="976" spans="13:26" ht="14.4">
      <c r="M976" s="80"/>
      <c r="Z976" s="80"/>
    </row>
    <row r="977" spans="13:26" ht="14.4">
      <c r="M977" s="80"/>
      <c r="Z977" s="80"/>
    </row>
    <row r="978" spans="13:26" ht="14.4">
      <c r="M978" s="80"/>
      <c r="Z978" s="80"/>
    </row>
    <row r="979" spans="13:26" ht="14.4">
      <c r="M979" s="80"/>
      <c r="Z979" s="80"/>
    </row>
    <row r="980" spans="13:26" ht="14.4">
      <c r="M980" s="80"/>
      <c r="Z980" s="80"/>
    </row>
    <row r="981" spans="13:26" ht="14.4">
      <c r="M981" s="80"/>
      <c r="Z981" s="80"/>
    </row>
    <row r="982" spans="13:26" ht="14.4">
      <c r="M982" s="80"/>
      <c r="Z982" s="80"/>
    </row>
    <row r="983" spans="13:26" ht="14.4">
      <c r="M983" s="80"/>
      <c r="Z983" s="80"/>
    </row>
    <row r="984" spans="13:26" ht="14.4">
      <c r="M984" s="80"/>
      <c r="Z984" s="80"/>
    </row>
    <row r="985" spans="13:26" ht="14.4">
      <c r="M985" s="80"/>
      <c r="Z985" s="80"/>
    </row>
    <row r="986" spans="13:26" ht="14.4">
      <c r="M986" s="80"/>
      <c r="Z986" s="80"/>
    </row>
    <row r="987" spans="13:26" ht="14.4">
      <c r="M987" s="80"/>
      <c r="Z987" s="80"/>
    </row>
    <row r="988" spans="13:26" ht="14.4">
      <c r="M988" s="80"/>
      <c r="Z988" s="80"/>
    </row>
    <row r="989" spans="13:26" ht="14.4">
      <c r="M989" s="80"/>
      <c r="Z989" s="80"/>
    </row>
    <row r="990" spans="13:26" ht="14.4">
      <c r="M990" s="80"/>
      <c r="Z990" s="80"/>
    </row>
    <row r="991" spans="13:26" ht="14.4">
      <c r="M991" s="80"/>
      <c r="Z991" s="80"/>
    </row>
    <row r="992" spans="13:26" ht="14.4">
      <c r="M992" s="80"/>
      <c r="Z992" s="80"/>
    </row>
    <row r="993" spans="13:26" ht="14.4">
      <c r="M993" s="80"/>
      <c r="Z993" s="80"/>
    </row>
    <row r="994" spans="13:26" ht="14.4">
      <c r="M994" s="80"/>
      <c r="Z994" s="80"/>
    </row>
    <row r="995" spans="13:26" ht="14.4">
      <c r="M995" s="80"/>
      <c r="Z995" s="80"/>
    </row>
    <row r="996" spans="13:26" ht="14.4">
      <c r="M996" s="80"/>
      <c r="Z996" s="80"/>
    </row>
    <row r="997" spans="13:26" ht="14.4">
      <c r="M997" s="80"/>
      <c r="Z997" s="80"/>
    </row>
  </sheetData>
  <mergeCells count="3">
    <mergeCell ref="B1:Z1"/>
    <mergeCell ref="AA1:AX1"/>
    <mergeCell ref="B58:D58"/>
  </mergeCells>
  <conditionalFormatting sqref="A50:AX50">
    <cfRule type="cellIs" dxfId="0" priority="1" operator="greaterThan">
      <formula>0</formula>
    </cfRule>
  </conditionalFormatting>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sheetPr>
    <tabColor rgb="FF00FF00"/>
    <outlinePr summaryBelow="0" summaryRight="0"/>
  </sheetPr>
  <dimension ref="A1:F33"/>
  <sheetViews>
    <sheetView workbookViewId="0">
      <selection activeCell="G16" sqref="G16"/>
    </sheetView>
  </sheetViews>
  <sheetFormatPr defaultColWidth="14.44140625" defaultRowHeight="15.75" customHeight="1"/>
  <cols>
    <col min="1" max="1" width="3" customWidth="1"/>
    <col min="2" max="2" width="28.6640625" customWidth="1"/>
    <col min="3" max="7" width="25.88671875" customWidth="1"/>
    <col min="8" max="9" width="21.5546875" customWidth="1"/>
  </cols>
  <sheetData>
    <row r="1" spans="1:6" ht="15.75" customHeight="1">
      <c r="A1" s="45"/>
      <c r="B1" s="106" t="s">
        <v>275</v>
      </c>
      <c r="C1" s="1"/>
    </row>
    <row r="2" spans="1:6" ht="15.75" customHeight="1">
      <c r="A2" s="1"/>
      <c r="B2" s="7" t="s">
        <v>276</v>
      </c>
      <c r="C2" s="1"/>
      <c r="F2" s="1"/>
    </row>
    <row r="3" spans="1:6" ht="15.75" customHeight="1">
      <c r="A3" s="1"/>
      <c r="B3" s="107" t="s">
        <v>277</v>
      </c>
      <c r="C3" s="165" t="s">
        <v>424</v>
      </c>
      <c r="D3" s="7" t="s">
        <v>278</v>
      </c>
      <c r="E3" s="7" t="s">
        <v>279</v>
      </c>
      <c r="F3" s="1"/>
    </row>
    <row r="4" spans="1:6" ht="15.75" customHeight="1">
      <c r="A4" s="1"/>
      <c r="B4" s="107" t="s">
        <v>280</v>
      </c>
      <c r="C4" s="163" t="s">
        <v>425</v>
      </c>
      <c r="D4" s="7" t="s">
        <v>281</v>
      </c>
      <c r="E4" s="7" t="s">
        <v>282</v>
      </c>
      <c r="F4" s="1"/>
    </row>
    <row r="5" spans="1:6" ht="15.75" customHeight="1">
      <c r="A5" s="1"/>
      <c r="B5" s="107" t="s">
        <v>283</v>
      </c>
      <c r="C5" s="163" t="s">
        <v>422</v>
      </c>
      <c r="D5" s="1"/>
      <c r="F5" s="1"/>
    </row>
    <row r="6" spans="1:6" ht="15.75" customHeight="1">
      <c r="A6" s="1"/>
      <c r="B6" s="107" t="s">
        <v>284</v>
      </c>
      <c r="C6" s="163" t="s">
        <v>423</v>
      </c>
      <c r="D6" s="7" t="s">
        <v>285</v>
      </c>
      <c r="F6" s="1"/>
    </row>
    <row r="7" spans="1:6" ht="15.75" customHeight="1">
      <c r="A7" s="1"/>
      <c r="D7" s="1"/>
      <c r="F7" s="1"/>
    </row>
    <row r="8" spans="1:6" ht="15.75" customHeight="1">
      <c r="A8" s="1"/>
      <c r="B8" s="106" t="s">
        <v>286</v>
      </c>
      <c r="D8" s="1"/>
      <c r="F8" s="1"/>
    </row>
    <row r="9" spans="1:6" ht="15.75" customHeight="1">
      <c r="A9" s="1"/>
      <c r="B9" s="7" t="s">
        <v>287</v>
      </c>
      <c r="D9" s="1"/>
      <c r="F9" s="1"/>
    </row>
    <row r="10" spans="1:6" ht="15.75" customHeight="1">
      <c r="A10" s="1"/>
      <c r="B10" s="1" t="s">
        <v>288</v>
      </c>
      <c r="C10" s="221" t="s">
        <v>389</v>
      </c>
      <c r="D10" s="184"/>
      <c r="F10" s="1"/>
    </row>
    <row r="11" spans="1:6" ht="15.75" customHeight="1">
      <c r="A11" s="1"/>
      <c r="B11" s="1" t="s">
        <v>289</v>
      </c>
      <c r="C11" s="221"/>
      <c r="D11" s="184"/>
      <c r="F11" s="1"/>
    </row>
    <row r="12" spans="1:6" ht="15.75" customHeight="1">
      <c r="A12" s="1"/>
      <c r="B12" s="1" t="s">
        <v>290</v>
      </c>
      <c r="C12" s="220"/>
      <c r="D12" s="184"/>
      <c r="F12" s="1"/>
    </row>
    <row r="13" spans="1:6" ht="15.75" customHeight="1">
      <c r="A13" s="1"/>
      <c r="B13" s="1" t="s">
        <v>291</v>
      </c>
      <c r="C13" s="220"/>
      <c r="D13" s="184"/>
      <c r="E13" s="7" t="s">
        <v>292</v>
      </c>
      <c r="F13" s="1"/>
    </row>
    <row r="14" spans="1:6" ht="15.75" customHeight="1">
      <c r="A14" s="1"/>
      <c r="B14" s="7" t="s">
        <v>293</v>
      </c>
      <c r="D14" s="1"/>
      <c r="F14" s="1"/>
    </row>
    <row r="15" spans="1:6" ht="15.75" customHeight="1">
      <c r="A15" s="1"/>
      <c r="D15" s="108"/>
      <c r="F15" s="1"/>
    </row>
    <row r="16" spans="1:6" ht="15.75" customHeight="1">
      <c r="A16" s="1"/>
      <c r="B16" s="192" t="s">
        <v>294</v>
      </c>
      <c r="C16" s="193"/>
      <c r="D16" s="184"/>
      <c r="E16" s="1"/>
      <c r="F16" s="1"/>
    </row>
    <row r="17" spans="1:6" ht="15.75" customHeight="1">
      <c r="A17" s="1"/>
      <c r="F17" s="1"/>
    </row>
    <row r="18" spans="1:6" ht="15.75" customHeight="1">
      <c r="A18" s="1"/>
      <c r="B18" s="4" t="s">
        <v>295</v>
      </c>
      <c r="C18" s="220"/>
      <c r="D18" s="184"/>
      <c r="E18" s="109" t="s">
        <v>296</v>
      </c>
      <c r="F18" s="1"/>
    </row>
    <row r="19" spans="1:6" ht="15.75" customHeight="1">
      <c r="A19" s="1"/>
      <c r="B19" s="1"/>
      <c r="C19" s="1"/>
      <c r="D19" s="1"/>
      <c r="F19" s="1"/>
    </row>
    <row r="20" spans="1:6" ht="15.75" customHeight="1">
      <c r="A20" s="1"/>
      <c r="B20" s="106" t="s">
        <v>297</v>
      </c>
      <c r="C20" s="8"/>
      <c r="D20" s="110">
        <f>COUNTIF(C22:D33,TRUE)/COUNTA(B22:B33)</f>
        <v>0</v>
      </c>
      <c r="E20" s="16" t="str">
        <f ca="1">IFERROR(__xludf.DUMMYFUNCTION("SPARKLINE(D20,{""charttype"",""bar"";""max"",1;""color1"",if(D20&gt;0.8,""green"",if(D20&gt;0.2,""gold"",""red""))})"),"")</f>
        <v/>
      </c>
      <c r="F20" s="1"/>
    </row>
    <row r="21" spans="1:6" ht="15.75" customHeight="1">
      <c r="A21" s="1"/>
      <c r="B21" s="8"/>
      <c r="C21" s="8"/>
      <c r="D21" s="8"/>
      <c r="F21" s="1"/>
    </row>
    <row r="22" spans="1:6" ht="15.75" customHeight="1">
      <c r="A22" s="1"/>
      <c r="B22" s="107" t="s">
        <v>298</v>
      </c>
      <c r="C22" s="63" t="b">
        <v>0</v>
      </c>
      <c r="D22" s="1"/>
      <c r="F22" s="1"/>
    </row>
    <row r="23" spans="1:6" ht="15.75" customHeight="1">
      <c r="A23" s="1"/>
      <c r="B23" s="107" t="s">
        <v>299</v>
      </c>
      <c r="C23" s="63" t="b">
        <v>0</v>
      </c>
      <c r="D23" s="1"/>
      <c r="F23" s="1"/>
    </row>
    <row r="24" spans="1:6" ht="15.75" customHeight="1">
      <c r="A24" s="1"/>
      <c r="B24" s="107" t="s">
        <v>300</v>
      </c>
      <c r="C24" s="63" t="b">
        <v>0</v>
      </c>
      <c r="D24" s="1"/>
      <c r="F24" s="1"/>
    </row>
    <row r="25" spans="1:6" ht="15.75" customHeight="1">
      <c r="A25" s="1"/>
      <c r="B25" s="107" t="s">
        <v>301</v>
      </c>
      <c r="C25" s="63" t="b">
        <v>0</v>
      </c>
      <c r="D25" s="1"/>
      <c r="F25" s="1"/>
    </row>
    <row r="26" spans="1:6" ht="15.75" customHeight="1">
      <c r="A26" s="1"/>
      <c r="B26" s="107" t="s">
        <v>302</v>
      </c>
      <c r="C26" s="63" t="b">
        <v>0</v>
      </c>
      <c r="D26" s="1"/>
      <c r="F26" s="1"/>
    </row>
    <row r="27" spans="1:6" ht="15.75" customHeight="1">
      <c r="A27" s="1"/>
      <c r="B27" s="107" t="s">
        <v>303</v>
      </c>
      <c r="C27" s="63" t="b">
        <v>0</v>
      </c>
      <c r="D27" s="1"/>
      <c r="F27" s="1"/>
    </row>
    <row r="28" spans="1:6" ht="15.75" customHeight="1">
      <c r="A28" s="1"/>
      <c r="B28" s="107" t="s">
        <v>304</v>
      </c>
      <c r="C28" s="63" t="b">
        <v>0</v>
      </c>
      <c r="D28" s="1"/>
      <c r="F28" s="1"/>
    </row>
    <row r="29" spans="1:6" ht="15.75" customHeight="1">
      <c r="A29" s="1"/>
      <c r="B29" s="107" t="s">
        <v>305</v>
      </c>
      <c r="C29" s="63" t="b">
        <v>0</v>
      </c>
      <c r="D29" s="1"/>
      <c r="F29" s="1"/>
    </row>
    <row r="30" spans="1:6" ht="15.75" customHeight="1">
      <c r="A30" s="1"/>
      <c r="B30" s="107" t="s">
        <v>306</v>
      </c>
      <c r="C30" s="63" t="b">
        <v>0</v>
      </c>
      <c r="D30" s="1"/>
      <c r="F30" s="1"/>
    </row>
    <row r="31" spans="1:6" ht="15.75" customHeight="1">
      <c r="A31" s="1"/>
      <c r="B31" s="107" t="s">
        <v>307</v>
      </c>
      <c r="C31" s="63" t="b">
        <v>0</v>
      </c>
      <c r="D31" s="1"/>
      <c r="F31" s="1"/>
    </row>
    <row r="32" spans="1:6" ht="15.75" customHeight="1">
      <c r="A32" s="1"/>
      <c r="B32" s="107" t="s">
        <v>308</v>
      </c>
      <c r="C32" s="63" t="b">
        <v>0</v>
      </c>
      <c r="D32" s="1"/>
      <c r="F32" s="1"/>
    </row>
    <row r="33" spans="1:6" ht="15.75" customHeight="1">
      <c r="A33" s="1"/>
      <c r="B33" s="107" t="s">
        <v>309</v>
      </c>
      <c r="C33" s="63" t="b">
        <v>0</v>
      </c>
      <c r="D33" s="1"/>
      <c r="F33" s="1"/>
    </row>
  </sheetData>
  <mergeCells count="6">
    <mergeCell ref="C18:D18"/>
    <mergeCell ref="C10:D10"/>
    <mergeCell ref="C11:D11"/>
    <mergeCell ref="C12:D12"/>
    <mergeCell ref="C13:D13"/>
    <mergeCell ref="B16:D16"/>
  </mergeCells>
  <hyperlinks>
    <hyperlink ref="E18"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rgb="FFFFFF00"/>
    <outlinePr summaryBelow="0" summaryRight="0"/>
  </sheetPr>
  <dimension ref="A1:AA1011"/>
  <sheetViews>
    <sheetView topLeftCell="A25" zoomScale="70" zoomScaleNormal="70" workbookViewId="0">
      <selection activeCell="B45" sqref="B45:B49"/>
    </sheetView>
  </sheetViews>
  <sheetFormatPr defaultColWidth="14.44140625" defaultRowHeight="15.75" customHeight="1"/>
  <cols>
    <col min="1" max="1" width="4.88671875" customWidth="1"/>
    <col min="2" max="2" width="52.109375" customWidth="1"/>
    <col min="3" max="3" width="63" customWidth="1"/>
    <col min="4" max="4" width="19" customWidth="1"/>
    <col min="5" max="5" width="35.33203125" customWidth="1"/>
    <col min="6" max="6" width="36" customWidth="1"/>
    <col min="7" max="7" width="26.44140625" customWidth="1"/>
  </cols>
  <sheetData>
    <row r="1" spans="1:27" ht="13.8">
      <c r="A1" s="111"/>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row>
    <row r="2" spans="1:27" ht="15.6">
      <c r="A2" s="112"/>
      <c r="B2" s="113" t="s">
        <v>310</v>
      </c>
      <c r="C2" s="112"/>
      <c r="D2" s="111"/>
      <c r="E2" s="111"/>
      <c r="F2" s="111"/>
      <c r="G2" s="111"/>
      <c r="H2" s="111"/>
      <c r="I2" s="111"/>
      <c r="J2" s="111"/>
      <c r="K2" s="111"/>
      <c r="L2" s="111"/>
      <c r="M2" s="111"/>
      <c r="N2" s="111"/>
      <c r="O2" s="111"/>
      <c r="P2" s="111"/>
      <c r="Q2" s="111"/>
      <c r="R2" s="111"/>
      <c r="S2" s="111"/>
      <c r="T2" s="111"/>
      <c r="U2" s="111"/>
      <c r="V2" s="111"/>
      <c r="W2" s="111"/>
      <c r="X2" s="111"/>
      <c r="Y2" s="111"/>
      <c r="Z2" s="111"/>
      <c r="AA2" s="111"/>
    </row>
    <row r="3" spans="1:27" ht="31.2">
      <c r="A3" s="112"/>
      <c r="B3" s="114" t="s">
        <v>311</v>
      </c>
      <c r="C3" s="112"/>
      <c r="D3" s="111"/>
      <c r="E3" s="111"/>
      <c r="F3" s="111"/>
      <c r="G3" s="111"/>
      <c r="H3" s="111"/>
      <c r="I3" s="111"/>
      <c r="J3" s="111"/>
      <c r="K3" s="111"/>
      <c r="L3" s="111"/>
      <c r="M3" s="111"/>
      <c r="N3" s="111"/>
      <c r="O3" s="111"/>
      <c r="P3" s="111"/>
      <c r="Q3" s="111"/>
      <c r="R3" s="111"/>
      <c r="S3" s="111"/>
      <c r="T3" s="111"/>
      <c r="U3" s="111"/>
      <c r="V3" s="111"/>
      <c r="W3" s="111"/>
      <c r="X3" s="111"/>
      <c r="Y3" s="111"/>
      <c r="Z3" s="111"/>
      <c r="AA3" s="111"/>
    </row>
    <row r="4" spans="1:27" ht="15.6">
      <c r="A4" s="112"/>
      <c r="B4" s="112"/>
      <c r="C4" s="112"/>
      <c r="D4" s="111"/>
      <c r="E4" s="111"/>
      <c r="F4" s="111"/>
      <c r="G4" s="111"/>
      <c r="H4" s="111"/>
      <c r="I4" s="111"/>
      <c r="J4" s="111"/>
      <c r="K4" s="111"/>
      <c r="L4" s="111"/>
      <c r="M4" s="111"/>
      <c r="N4" s="111"/>
      <c r="O4" s="111"/>
      <c r="P4" s="111"/>
      <c r="Q4" s="111"/>
      <c r="R4" s="111"/>
      <c r="S4" s="111"/>
      <c r="T4" s="111"/>
      <c r="U4" s="111"/>
      <c r="V4" s="111"/>
      <c r="W4" s="111"/>
      <c r="X4" s="111"/>
      <c r="Y4" s="111"/>
      <c r="Z4" s="111"/>
      <c r="AA4" s="111"/>
    </row>
    <row r="5" spans="1:27" ht="15.6">
      <c r="A5" s="112"/>
      <c r="B5" s="227" t="s">
        <v>312</v>
      </c>
      <c r="C5" s="184"/>
      <c r="D5" s="111"/>
      <c r="E5" s="111"/>
      <c r="F5" s="111"/>
      <c r="G5" s="111"/>
      <c r="H5" s="111"/>
      <c r="I5" s="111"/>
      <c r="J5" s="111"/>
      <c r="K5" s="111"/>
      <c r="L5" s="111"/>
      <c r="M5" s="111"/>
      <c r="N5" s="111"/>
      <c r="O5" s="111"/>
      <c r="P5" s="111"/>
      <c r="Q5" s="111"/>
      <c r="R5" s="111"/>
      <c r="S5" s="111"/>
      <c r="T5" s="111"/>
      <c r="U5" s="111"/>
      <c r="V5" s="111"/>
      <c r="W5" s="111"/>
      <c r="X5" s="111"/>
      <c r="Y5" s="111"/>
      <c r="Z5" s="111"/>
      <c r="AA5" s="111"/>
    </row>
    <row r="6" spans="1:27" ht="27.6">
      <c r="A6" s="115"/>
      <c r="B6" s="116" t="s">
        <v>313</v>
      </c>
      <c r="C6" s="117" t="str">
        <f>Инфо!C3</f>
        <v xml:space="preserve">Умный контроль: задачи и пути интеграции высоких технологий в учебную деятельность </v>
      </c>
      <c r="D6" s="111"/>
      <c r="E6" s="111"/>
      <c r="F6" s="111"/>
      <c r="G6" s="111"/>
      <c r="H6" s="111"/>
      <c r="I6" s="111"/>
      <c r="J6" s="111"/>
      <c r="K6" s="111"/>
      <c r="L6" s="111"/>
      <c r="M6" s="111"/>
      <c r="N6" s="111"/>
      <c r="O6" s="111"/>
      <c r="P6" s="111"/>
      <c r="Q6" s="111"/>
      <c r="R6" s="111"/>
      <c r="S6" s="111"/>
      <c r="T6" s="111"/>
      <c r="U6" s="111"/>
      <c r="V6" s="111"/>
      <c r="W6" s="111"/>
      <c r="X6" s="111"/>
      <c r="Y6" s="111"/>
      <c r="Z6" s="111"/>
      <c r="AA6" s="111"/>
    </row>
    <row r="7" spans="1:27" ht="15">
      <c r="A7" s="115"/>
      <c r="B7" s="228" t="s">
        <v>314</v>
      </c>
      <c r="C7" s="172" t="str">
        <f>'Команда '!B5</f>
        <v>Мартынов Д.Е.</v>
      </c>
      <c r="D7" s="111"/>
      <c r="E7" s="111"/>
      <c r="F7" s="111"/>
      <c r="G7" s="111"/>
      <c r="H7" s="111"/>
      <c r="I7" s="111"/>
      <c r="J7" s="111"/>
      <c r="K7" s="111"/>
      <c r="L7" s="111"/>
      <c r="M7" s="111"/>
      <c r="N7" s="111"/>
      <c r="O7" s="111"/>
      <c r="P7" s="111"/>
      <c r="Q7" s="111"/>
      <c r="R7" s="111"/>
      <c r="S7" s="111"/>
      <c r="T7" s="111"/>
      <c r="U7" s="111"/>
      <c r="V7" s="111"/>
      <c r="W7" s="111"/>
      <c r="X7" s="111"/>
      <c r="Y7" s="111"/>
      <c r="Z7" s="111"/>
      <c r="AA7" s="111"/>
    </row>
    <row r="8" spans="1:27" ht="15">
      <c r="A8" s="115"/>
      <c r="B8" s="229"/>
      <c r="C8" s="117" t="str">
        <f>'Команда '!B6</f>
        <v>Катрук Н.С.</v>
      </c>
      <c r="D8" s="111"/>
      <c r="E8" s="111"/>
      <c r="F8" s="111"/>
      <c r="G8" s="111"/>
      <c r="H8" s="111"/>
      <c r="I8" s="111"/>
      <c r="J8" s="111"/>
      <c r="K8" s="111"/>
      <c r="L8" s="111"/>
      <c r="M8" s="111"/>
      <c r="N8" s="111"/>
      <c r="O8" s="111"/>
      <c r="P8" s="111"/>
      <c r="Q8" s="111"/>
      <c r="R8" s="111"/>
      <c r="S8" s="111"/>
      <c r="T8" s="111"/>
      <c r="U8" s="111"/>
      <c r="V8" s="111"/>
      <c r="W8" s="111"/>
      <c r="X8" s="111"/>
      <c r="Y8" s="111"/>
      <c r="Z8" s="111"/>
      <c r="AA8" s="111"/>
    </row>
    <row r="9" spans="1:27" ht="15">
      <c r="A9" s="115"/>
      <c r="B9" s="229"/>
      <c r="C9" s="117" t="str">
        <f>'Команда '!B7</f>
        <v>Казанцев М.Д.</v>
      </c>
      <c r="D9" s="111"/>
      <c r="E9" s="111"/>
      <c r="F9" s="111"/>
      <c r="G9" s="111"/>
      <c r="H9" s="111"/>
      <c r="I9" s="111"/>
      <c r="J9" s="111"/>
      <c r="K9" s="111"/>
      <c r="L9" s="111"/>
      <c r="M9" s="111"/>
      <c r="N9" s="111"/>
      <c r="O9" s="111"/>
      <c r="P9" s="111"/>
      <c r="Q9" s="111"/>
      <c r="R9" s="111"/>
      <c r="S9" s="111"/>
      <c r="T9" s="111"/>
      <c r="U9" s="111"/>
      <c r="V9" s="111"/>
      <c r="W9" s="111"/>
      <c r="X9" s="111"/>
      <c r="Y9" s="111"/>
      <c r="Z9" s="111"/>
      <c r="AA9" s="111"/>
    </row>
    <row r="10" spans="1:27" ht="15">
      <c r="A10" s="115"/>
      <c r="B10" s="229"/>
      <c r="C10" s="117" t="str">
        <f>'Команда '!B8</f>
        <v>Суцкелис Д.М.</v>
      </c>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row>
    <row r="11" spans="1:27" ht="15">
      <c r="A11" s="115"/>
      <c r="B11" s="224"/>
      <c r="C11" s="117" t="str">
        <f>'Команда '!B10</f>
        <v>Боргояков А.И.</v>
      </c>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row>
    <row r="12" spans="1:27" ht="15">
      <c r="A12" s="115"/>
      <c r="B12" s="116" t="s">
        <v>315</v>
      </c>
      <c r="C12" s="117" t="str">
        <f>Инфо!C17</f>
        <v>Н1. Цифровые технологии</v>
      </c>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row>
    <row r="13" spans="1:27" ht="42" customHeight="1">
      <c r="A13" s="115"/>
      <c r="B13" s="116" t="s">
        <v>316</v>
      </c>
      <c r="C13" s="118" t="s">
        <v>317</v>
      </c>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row>
    <row r="14" spans="1:27" ht="15">
      <c r="A14" s="115"/>
      <c r="B14" s="228" t="s">
        <v>318</v>
      </c>
      <c r="C14" s="117"/>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row>
    <row r="15" spans="1:27" ht="15">
      <c r="A15" s="115"/>
      <c r="B15" s="229"/>
      <c r="C15" s="117" t="str">
        <f>Инфо!C9</f>
        <v>умный, высокотехнологический вуз;</v>
      </c>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row>
    <row r="16" spans="1:27" ht="15">
      <c r="A16" s="115"/>
      <c r="B16" s="224"/>
      <c r="C16" s="117"/>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row>
    <row r="17" spans="1:27" ht="27.6">
      <c r="A17" s="115"/>
      <c r="B17" s="116" t="s">
        <v>319</v>
      </c>
      <c r="C17" s="117" t="str">
        <f>SWOT!D5</f>
        <v>1)Сложность в получении более технологичного оборудования;                                                                           2)Высокие затраты и цена.</v>
      </c>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row>
    <row r="18" spans="1:27" ht="27.6">
      <c r="A18" s="115"/>
      <c r="B18" s="116" t="s">
        <v>320</v>
      </c>
      <c r="C18" s="117" t="str">
        <f>SWOT!D7</f>
        <v xml:space="preserve">1)Возможность получение данных сторонними лицами;                       2)Возможность сбоя системы.                                                                 </v>
      </c>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row>
    <row r="19" spans="1:27" ht="41.4">
      <c r="A19" s="115"/>
      <c r="B19" s="116" t="s">
        <v>321</v>
      </c>
      <c r="C19" s="117" t="str">
        <f>'Бизнес-модель'!Q3</f>
        <v>Сегмент потребителей: учебные учереждения, в дальнейшем потенциальными клиентами, оффисы и государственные и частные предприятия.</v>
      </c>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row>
    <row r="20" spans="1:27" ht="45">
      <c r="A20" s="115"/>
      <c r="B20" s="116" t="s">
        <v>322</v>
      </c>
      <c r="C20" s="117" t="str">
        <f>'Бизнес-модель'!K43</f>
        <v>Интеграция нашей идеи в учебные учереждение. Заключение договоров о оказании наших услуг.Наши услуги будут стоить в  зависимости от запросов потребителя.</v>
      </c>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row>
    <row r="21" spans="1:27" ht="45">
      <c r="A21" s="115"/>
      <c r="B21" s="116" t="s">
        <v>323</v>
      </c>
      <c r="C21" s="117" t="str">
        <f>Инфо!C18</f>
        <v>Данное направление на данный момент наиболее перспективное т.к. цифровые технологии стремительно развиваются .</v>
      </c>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row>
    <row r="22" spans="1:27" ht="15.6">
      <c r="A22" s="112"/>
      <c r="B22" s="230" t="s">
        <v>324</v>
      </c>
      <c r="C22" s="208"/>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row>
    <row r="23" spans="1:27" ht="15">
      <c r="A23" s="115"/>
      <c r="B23" s="116" t="s">
        <v>325</v>
      </c>
      <c r="C23" s="117">
        <f>'Денежные потоки'!N32</f>
        <v>0</v>
      </c>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row>
    <row r="24" spans="1:27" ht="15">
      <c r="A24" s="115"/>
      <c r="B24" s="116" t="s">
        <v>326</v>
      </c>
      <c r="C24" s="117">
        <f>'Денежные потоки'!B58</f>
        <v>0</v>
      </c>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row>
    <row r="25" spans="1:27" ht="55.2">
      <c r="A25" s="115"/>
      <c r="B25" s="228" t="s">
        <v>327</v>
      </c>
      <c r="C25" s="117" t="s">
        <v>328</v>
      </c>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row>
    <row r="26" spans="1:27" ht="41.4">
      <c r="A26" s="115"/>
      <c r="B26" s="224"/>
      <c r="C26" s="118" t="s">
        <v>329</v>
      </c>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row>
    <row r="27" spans="1:27" ht="15.6">
      <c r="A27" s="119"/>
      <c r="B27" s="222" t="s">
        <v>330</v>
      </c>
      <c r="C27" s="186"/>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row>
    <row r="28" spans="1:27" ht="15.6">
      <c r="A28" s="120"/>
      <c r="B28" s="121" t="s">
        <v>331</v>
      </c>
      <c r="C28" s="122" t="s">
        <v>332</v>
      </c>
      <c r="D28" s="122" t="s">
        <v>333</v>
      </c>
      <c r="E28" s="111"/>
      <c r="F28" s="111"/>
      <c r="G28" s="111"/>
      <c r="H28" s="111"/>
      <c r="I28" s="111"/>
      <c r="J28" s="111"/>
      <c r="K28" s="111"/>
      <c r="L28" s="111"/>
      <c r="M28" s="111"/>
      <c r="N28" s="111"/>
      <c r="O28" s="111"/>
      <c r="P28" s="111"/>
      <c r="Q28" s="111"/>
      <c r="R28" s="111"/>
      <c r="S28" s="111"/>
      <c r="T28" s="111"/>
      <c r="U28" s="111"/>
      <c r="V28" s="111"/>
      <c r="W28" s="111"/>
      <c r="X28" s="111"/>
      <c r="Y28" s="111"/>
      <c r="Z28" s="111"/>
      <c r="AA28" s="111"/>
    </row>
    <row r="29" spans="1:27" ht="13.8">
      <c r="A29" s="123"/>
      <c r="B29" s="124"/>
      <c r="C29" s="125"/>
      <c r="D29" s="125"/>
      <c r="E29" s="111"/>
      <c r="F29" s="111"/>
      <c r="G29" s="111"/>
      <c r="H29" s="111"/>
      <c r="I29" s="111"/>
      <c r="J29" s="111"/>
      <c r="K29" s="111"/>
      <c r="L29" s="111"/>
      <c r="M29" s="111"/>
      <c r="N29" s="111"/>
      <c r="O29" s="111"/>
      <c r="P29" s="111"/>
      <c r="Q29" s="111"/>
      <c r="R29" s="111"/>
      <c r="S29" s="111"/>
      <c r="T29" s="111"/>
      <c r="U29" s="111"/>
      <c r="V29" s="111"/>
      <c r="W29" s="111"/>
      <c r="X29" s="111"/>
      <c r="Y29" s="111"/>
      <c r="Z29" s="111"/>
      <c r="AA29" s="111"/>
    </row>
    <row r="30" spans="1:27" ht="13.8">
      <c r="A30" s="123"/>
      <c r="B30" s="124"/>
      <c r="C30" s="126"/>
      <c r="D30" s="126"/>
      <c r="E30" s="111"/>
      <c r="F30" s="111"/>
      <c r="G30" s="111"/>
      <c r="H30" s="111"/>
      <c r="I30" s="111"/>
      <c r="J30" s="111"/>
      <c r="K30" s="111"/>
      <c r="L30" s="111"/>
      <c r="M30" s="111"/>
      <c r="N30" s="111"/>
      <c r="O30" s="111"/>
      <c r="P30" s="111"/>
      <c r="Q30" s="111"/>
      <c r="R30" s="111"/>
      <c r="S30" s="111"/>
      <c r="T30" s="111"/>
      <c r="U30" s="111"/>
      <c r="V30" s="111"/>
      <c r="W30" s="111"/>
      <c r="X30" s="111"/>
      <c r="Y30" s="111"/>
      <c r="Z30" s="111"/>
      <c r="AA30" s="111"/>
    </row>
    <row r="31" spans="1:27" ht="13.8">
      <c r="A31" s="123"/>
      <c r="B31" s="124"/>
      <c r="C31" s="126"/>
      <c r="D31" s="126"/>
      <c r="E31" s="111"/>
      <c r="F31" s="111"/>
      <c r="G31" s="111"/>
      <c r="H31" s="111"/>
      <c r="I31" s="111"/>
      <c r="J31" s="111"/>
      <c r="K31" s="111"/>
      <c r="L31" s="111"/>
      <c r="M31" s="111"/>
      <c r="N31" s="111"/>
      <c r="O31" s="111"/>
      <c r="P31" s="111"/>
      <c r="Q31" s="111"/>
      <c r="R31" s="111"/>
      <c r="S31" s="111"/>
      <c r="T31" s="111"/>
      <c r="U31" s="111"/>
      <c r="V31" s="111"/>
      <c r="W31" s="111"/>
      <c r="X31" s="111"/>
      <c r="Y31" s="111"/>
      <c r="Z31" s="111"/>
      <c r="AA31" s="111"/>
    </row>
    <row r="32" spans="1:27" ht="15.6">
      <c r="A32" s="127"/>
      <c r="B32" s="127" t="s">
        <v>135</v>
      </c>
      <c r="C32" s="111"/>
      <c r="D32" s="128"/>
      <c r="E32" s="111"/>
      <c r="F32" s="111"/>
      <c r="G32" s="111"/>
      <c r="H32" s="111"/>
      <c r="I32" s="111"/>
      <c r="J32" s="111"/>
      <c r="K32" s="111"/>
      <c r="L32" s="111"/>
      <c r="M32" s="111"/>
      <c r="N32" s="111"/>
      <c r="O32" s="111"/>
      <c r="P32" s="111"/>
      <c r="Q32" s="111"/>
      <c r="R32" s="111"/>
      <c r="S32" s="111"/>
      <c r="T32" s="111"/>
      <c r="U32" s="111"/>
      <c r="V32" s="111"/>
      <c r="W32" s="111"/>
      <c r="X32" s="111"/>
      <c r="Y32" s="111"/>
      <c r="Z32" s="111"/>
      <c r="AA32" s="111"/>
    </row>
    <row r="33" spans="1:27" ht="13.8">
      <c r="A33" s="111"/>
      <c r="B33" s="105" t="s">
        <v>334</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row>
    <row r="34" spans="1:27" ht="13.8">
      <c r="A34" s="111"/>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row>
    <row r="35" spans="1:27" ht="15.6">
      <c r="A35" s="119"/>
      <c r="B35" s="222" t="s">
        <v>335</v>
      </c>
      <c r="C35" s="186"/>
      <c r="D35" s="186"/>
      <c r="E35" s="111"/>
      <c r="F35" s="111"/>
      <c r="G35" s="111"/>
      <c r="H35" s="111"/>
      <c r="I35" s="111"/>
      <c r="J35" s="111"/>
      <c r="K35" s="111"/>
      <c r="L35" s="111"/>
      <c r="M35" s="111"/>
      <c r="N35" s="111"/>
      <c r="O35" s="111"/>
      <c r="P35" s="111"/>
      <c r="Q35" s="111"/>
      <c r="R35" s="111"/>
      <c r="S35" s="111"/>
      <c r="T35" s="111"/>
      <c r="U35" s="111"/>
      <c r="V35" s="111"/>
      <c r="W35" s="111"/>
      <c r="X35" s="111"/>
      <c r="Y35" s="111"/>
      <c r="Z35" s="111"/>
      <c r="AA35" s="111"/>
    </row>
    <row r="36" spans="1:27" ht="15.6">
      <c r="A36" s="119"/>
      <c r="B36" s="222" t="s">
        <v>336</v>
      </c>
      <c r="C36" s="186"/>
      <c r="D36" s="186"/>
      <c r="E36" s="111"/>
      <c r="F36" s="111"/>
      <c r="G36" s="111"/>
      <c r="H36" s="111"/>
      <c r="I36" s="111"/>
      <c r="J36" s="111"/>
      <c r="K36" s="111"/>
      <c r="L36" s="111"/>
      <c r="M36" s="111"/>
      <c r="N36" s="111"/>
      <c r="O36" s="111"/>
      <c r="P36" s="111"/>
      <c r="Q36" s="111"/>
      <c r="R36" s="111"/>
      <c r="S36" s="111"/>
      <c r="T36" s="111"/>
      <c r="U36" s="111"/>
      <c r="V36" s="111"/>
      <c r="W36" s="111"/>
      <c r="X36" s="111"/>
      <c r="Y36" s="111"/>
      <c r="Z36" s="111"/>
      <c r="AA36" s="111"/>
    </row>
    <row r="37" spans="1:27" ht="14.4">
      <c r="A37" s="129"/>
      <c r="B37" s="129"/>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row>
    <row r="38" spans="1:27" ht="15.6">
      <c r="A38" s="130"/>
      <c r="B38" s="223" t="s">
        <v>337</v>
      </c>
      <c r="C38" s="225"/>
      <c r="D38" s="208"/>
      <c r="E38" s="111"/>
      <c r="F38" s="111"/>
      <c r="G38" s="111"/>
      <c r="H38" s="111"/>
      <c r="I38" s="111"/>
      <c r="J38" s="111"/>
      <c r="K38" s="111"/>
      <c r="L38" s="111"/>
      <c r="M38" s="111"/>
      <c r="N38" s="111"/>
      <c r="O38" s="111"/>
      <c r="P38" s="111"/>
      <c r="Q38" s="111"/>
      <c r="R38" s="111"/>
      <c r="S38" s="111"/>
      <c r="T38" s="111"/>
      <c r="U38" s="111"/>
      <c r="V38" s="111"/>
      <c r="W38" s="111"/>
      <c r="X38" s="111"/>
      <c r="Y38" s="111"/>
      <c r="Z38" s="111"/>
      <c r="AA38" s="111"/>
    </row>
    <row r="39" spans="1:27" ht="15.6">
      <c r="A39" s="130"/>
      <c r="B39" s="224"/>
      <c r="C39" s="131" t="s">
        <v>338</v>
      </c>
      <c r="D39" s="131" t="s">
        <v>339</v>
      </c>
      <c r="E39" s="111"/>
      <c r="F39" s="111"/>
      <c r="G39" s="111"/>
      <c r="H39" s="111"/>
      <c r="I39" s="111"/>
      <c r="J39" s="111"/>
      <c r="K39" s="111"/>
      <c r="L39" s="111"/>
      <c r="M39" s="111"/>
      <c r="N39" s="111"/>
      <c r="O39" s="111"/>
      <c r="P39" s="111"/>
      <c r="Q39" s="111"/>
      <c r="R39" s="111"/>
      <c r="S39" s="111"/>
      <c r="T39" s="111"/>
      <c r="U39" s="111"/>
      <c r="V39" s="111"/>
      <c r="W39" s="111"/>
      <c r="X39" s="111"/>
      <c r="Y39" s="111"/>
      <c r="Z39" s="111"/>
      <c r="AA39" s="111"/>
    </row>
    <row r="40" spans="1:27" ht="15.6">
      <c r="A40" s="132"/>
      <c r="B40" s="133" t="s">
        <v>340</v>
      </c>
      <c r="C40" s="134">
        <v>10000</v>
      </c>
      <c r="D40" s="134">
        <v>100</v>
      </c>
      <c r="E40" s="111"/>
      <c r="F40" s="111"/>
      <c r="G40" s="111"/>
      <c r="H40" s="111"/>
      <c r="I40" s="111"/>
      <c r="J40" s="111"/>
      <c r="K40" s="111"/>
      <c r="L40" s="111"/>
      <c r="M40" s="111"/>
      <c r="N40" s="111"/>
      <c r="O40" s="111"/>
      <c r="P40" s="111"/>
      <c r="Q40" s="111"/>
      <c r="R40" s="111"/>
      <c r="S40" s="111"/>
      <c r="T40" s="111"/>
      <c r="U40" s="111"/>
      <c r="V40" s="111"/>
      <c r="W40" s="111"/>
      <c r="X40" s="111"/>
      <c r="Y40" s="111"/>
      <c r="Z40" s="111"/>
      <c r="AA40" s="111"/>
    </row>
    <row r="41" spans="1:27" ht="15.6">
      <c r="A41" s="132"/>
      <c r="B41" s="135" t="s">
        <v>341</v>
      </c>
      <c r="C41" s="131">
        <v>10000</v>
      </c>
      <c r="D41" s="131">
        <v>100</v>
      </c>
      <c r="E41" s="111"/>
      <c r="F41" s="111"/>
      <c r="G41" s="111"/>
      <c r="H41" s="111"/>
      <c r="I41" s="111"/>
      <c r="J41" s="111"/>
      <c r="K41" s="111"/>
      <c r="L41" s="111"/>
      <c r="M41" s="111"/>
      <c r="N41" s="111"/>
      <c r="O41" s="111"/>
      <c r="P41" s="111"/>
      <c r="Q41" s="111"/>
      <c r="R41" s="111"/>
      <c r="S41" s="111"/>
      <c r="T41" s="111"/>
      <c r="U41" s="111"/>
      <c r="V41" s="111"/>
      <c r="W41" s="111"/>
      <c r="X41" s="111"/>
      <c r="Y41" s="111"/>
      <c r="Z41" s="111"/>
      <c r="AA41" s="111"/>
    </row>
    <row r="42" spans="1:27" ht="14.4">
      <c r="A42" s="85"/>
      <c r="B42" s="85"/>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row>
    <row r="43" spans="1:27" ht="15.6">
      <c r="A43" s="226" t="s">
        <v>342</v>
      </c>
      <c r="B43" s="193"/>
      <c r="C43" s="193"/>
      <c r="D43" s="193"/>
      <c r="E43" s="193"/>
      <c r="F43" s="184"/>
      <c r="H43" s="111"/>
      <c r="I43" s="111"/>
      <c r="J43" s="111"/>
      <c r="K43" s="111"/>
      <c r="L43" s="111"/>
      <c r="M43" s="111"/>
      <c r="N43" s="111"/>
      <c r="O43" s="111"/>
      <c r="P43" s="111"/>
      <c r="Q43" s="111"/>
      <c r="R43" s="111"/>
      <c r="S43" s="111"/>
      <c r="T43" s="111"/>
      <c r="U43" s="111"/>
      <c r="V43" s="111"/>
      <c r="W43" s="111"/>
      <c r="X43" s="111"/>
      <c r="Y43" s="111"/>
      <c r="Z43" s="111"/>
      <c r="AA43" s="111"/>
    </row>
    <row r="44" spans="1:27" ht="15.6">
      <c r="A44" s="2" t="s">
        <v>49</v>
      </c>
      <c r="B44" s="136" t="s">
        <v>50</v>
      </c>
      <c r="C44" s="136" t="s">
        <v>51</v>
      </c>
      <c r="D44" s="136" t="s">
        <v>52</v>
      </c>
      <c r="E44" s="136" t="s">
        <v>53</v>
      </c>
      <c r="F44" s="136" t="s">
        <v>54</v>
      </c>
      <c r="H44" s="111"/>
      <c r="I44" s="111"/>
      <c r="J44" s="111"/>
      <c r="K44" s="111"/>
      <c r="L44" s="111"/>
      <c r="M44" s="111"/>
      <c r="N44" s="111"/>
      <c r="O44" s="111"/>
      <c r="P44" s="111"/>
      <c r="Q44" s="111"/>
      <c r="R44" s="111"/>
      <c r="S44" s="111"/>
      <c r="T44" s="111"/>
      <c r="U44" s="111"/>
      <c r="V44" s="111"/>
      <c r="W44" s="111"/>
      <c r="X44" s="111"/>
      <c r="Y44" s="111"/>
      <c r="Z44" s="111"/>
      <c r="AA44" s="111"/>
    </row>
    <row r="45" spans="1:27" ht="13.8">
      <c r="A45" s="63">
        <v>1</v>
      </c>
      <c r="B45" s="137" t="str">
        <f>'Команда '!B5</f>
        <v>Мартынов Д.Е.</v>
      </c>
      <c r="C45" s="137" t="str">
        <f>'Команда '!C5</f>
        <v>Директор</v>
      </c>
      <c r="D45" s="137">
        <f>'Команда '!D5</f>
        <v>79029914210</v>
      </c>
      <c r="E45" s="137" t="str">
        <f>'Команда '!E5</f>
        <v xml:space="preserve">Оформление презентации,организация работы в группе, распоряжение обязанностями </v>
      </c>
      <c r="F45" s="137" t="str">
        <f>'Команда '!F5</f>
        <v>Опыт отсутствует</v>
      </c>
      <c r="H45" s="111"/>
      <c r="I45" s="111"/>
      <c r="J45" s="111"/>
      <c r="K45" s="111"/>
      <c r="L45" s="111"/>
      <c r="M45" s="111"/>
      <c r="N45" s="111"/>
      <c r="O45" s="111"/>
      <c r="P45" s="111"/>
      <c r="Q45" s="111"/>
      <c r="R45" s="111"/>
      <c r="S45" s="111"/>
      <c r="T45" s="111"/>
      <c r="U45" s="111"/>
      <c r="V45" s="111"/>
      <c r="W45" s="111"/>
      <c r="X45" s="111"/>
      <c r="Y45" s="111"/>
      <c r="Z45" s="111"/>
      <c r="AA45" s="111"/>
    </row>
    <row r="46" spans="1:27" ht="13.8">
      <c r="A46" s="63">
        <v>2</v>
      </c>
      <c r="B46" s="137" t="str">
        <f>'Команда '!B6</f>
        <v>Катрук Н.С.</v>
      </c>
      <c r="C46" s="137" t="str">
        <f>'Команда '!C6</f>
        <v>Исп. директор</v>
      </c>
      <c r="D46" s="137">
        <f>'Команда '!D6</f>
        <v>79659069004</v>
      </c>
      <c r="E46" s="137" t="str">
        <f>'Команда '!E6</f>
        <v>Помощь в создании паспорта проекта , организации работы в группе</v>
      </c>
      <c r="F46" s="137" t="str">
        <f>'Команда '!F6</f>
        <v>Опыт отсутствует</v>
      </c>
      <c r="H46" s="111"/>
      <c r="I46" s="111"/>
      <c r="J46" s="111"/>
      <c r="K46" s="111"/>
      <c r="L46" s="111"/>
      <c r="M46" s="111"/>
      <c r="N46" s="111"/>
      <c r="O46" s="111"/>
      <c r="P46" s="111"/>
      <c r="Q46" s="111"/>
      <c r="R46" s="111"/>
      <c r="S46" s="111"/>
      <c r="T46" s="111"/>
      <c r="U46" s="111"/>
      <c r="V46" s="111"/>
      <c r="W46" s="111"/>
      <c r="X46" s="111"/>
      <c r="Y46" s="111"/>
      <c r="Z46" s="111"/>
      <c r="AA46" s="111"/>
    </row>
    <row r="47" spans="1:27" ht="13.8">
      <c r="A47" s="63">
        <v>3</v>
      </c>
      <c r="B47" s="137" t="str">
        <f>'Команда '!B7</f>
        <v>Казанцев М.Д.</v>
      </c>
      <c r="C47" s="137" t="str">
        <f>'Команда '!C7</f>
        <v>Исп. директор</v>
      </c>
      <c r="D47" s="137">
        <f>'Команда '!D7</f>
        <v>79676134433</v>
      </c>
      <c r="E47" s="137" t="str">
        <f>'Команда '!E7</f>
        <v>Помощь в создании паспорта проекта , организации работы в группе</v>
      </c>
      <c r="F47" s="137" t="str">
        <f>'Команда '!F7</f>
        <v>Опыт отсутствует</v>
      </c>
      <c r="H47" s="111"/>
      <c r="I47" s="111"/>
      <c r="J47" s="111"/>
      <c r="K47" s="111"/>
      <c r="L47" s="111"/>
      <c r="M47" s="111"/>
      <c r="N47" s="111"/>
      <c r="O47" s="111"/>
      <c r="P47" s="111"/>
      <c r="Q47" s="111"/>
      <c r="R47" s="111"/>
      <c r="S47" s="111"/>
      <c r="T47" s="111"/>
      <c r="U47" s="111"/>
      <c r="V47" s="111"/>
      <c r="W47" s="111"/>
      <c r="X47" s="111"/>
      <c r="Y47" s="111"/>
      <c r="Z47" s="111"/>
      <c r="AA47" s="111"/>
    </row>
    <row r="48" spans="1:27" ht="13.8">
      <c r="A48" s="63">
        <v>4</v>
      </c>
      <c r="B48" s="137" t="str">
        <f>'Команда '!B8</f>
        <v>Суцкелис Д.М.</v>
      </c>
      <c r="C48" s="137" t="str">
        <f>'Команда '!C8</f>
        <v>Исп. Директор</v>
      </c>
      <c r="D48" s="137">
        <f>'Команда '!D8</f>
        <v>79233502955</v>
      </c>
      <c r="E48" s="137" t="str">
        <f>'Команда '!E8</f>
        <v>Помощь в создании паспорта проекта , организации работы в группе</v>
      </c>
      <c r="F48" s="137" t="str">
        <f>'Команда '!F8</f>
        <v>Опыт отсутствует</v>
      </c>
      <c r="H48" s="111"/>
      <c r="I48" s="111"/>
      <c r="J48" s="111"/>
      <c r="K48" s="111"/>
      <c r="L48" s="111"/>
      <c r="M48" s="111"/>
      <c r="N48" s="111"/>
      <c r="O48" s="111"/>
      <c r="P48" s="111"/>
      <c r="Q48" s="111"/>
      <c r="R48" s="111"/>
      <c r="S48" s="111"/>
      <c r="T48" s="111"/>
      <c r="U48" s="111"/>
      <c r="V48" s="111"/>
      <c r="W48" s="111"/>
      <c r="X48" s="111"/>
      <c r="Y48" s="111"/>
      <c r="Z48" s="111"/>
      <c r="AA48" s="111"/>
    </row>
    <row r="49" spans="1:27" ht="13.8">
      <c r="A49" s="63">
        <v>5</v>
      </c>
      <c r="B49" s="137" t="str">
        <f>'Команда '!B10</f>
        <v>Боргояков А.И.</v>
      </c>
      <c r="C49" s="137" t="str">
        <f>'Команда '!C9</f>
        <v>Исп. директор/специалист в сфере IT</v>
      </c>
      <c r="D49" s="137">
        <f>'Команда '!D9</f>
        <v>79130388482</v>
      </c>
      <c r="E49" s="137" t="str">
        <f>'Команда '!E9</f>
        <v>Помощь в создании паспорта проекта , организации работы в группе</v>
      </c>
      <c r="F49" s="137" t="str">
        <f>'Команда '!F9</f>
        <v>Опыт отсутствует</v>
      </c>
      <c r="H49" s="111"/>
      <c r="I49" s="111"/>
      <c r="J49" s="111"/>
      <c r="K49" s="111"/>
      <c r="L49" s="111"/>
      <c r="M49" s="111"/>
      <c r="N49" s="111"/>
      <c r="O49" s="111"/>
      <c r="P49" s="111"/>
      <c r="Q49" s="111"/>
      <c r="R49" s="111"/>
      <c r="S49" s="111"/>
      <c r="T49" s="111"/>
      <c r="U49" s="111"/>
      <c r="V49" s="111"/>
      <c r="W49" s="111"/>
      <c r="X49" s="111"/>
      <c r="Y49" s="111"/>
      <c r="Z49" s="111"/>
      <c r="AA49" s="111"/>
    </row>
    <row r="50" spans="1:27" ht="13.8">
      <c r="A50" s="111"/>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row>
    <row r="51" spans="1:27" ht="13.8">
      <c r="A51" s="111"/>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row>
    <row r="52" spans="1:27" ht="13.8">
      <c r="A52" s="111"/>
      <c r="B52" s="111"/>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row>
    <row r="53" spans="1:27" ht="13.8">
      <c r="A53" s="111"/>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row>
    <row r="54" spans="1:27" ht="13.8">
      <c r="A54" s="111"/>
      <c r="B54" s="111"/>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row>
    <row r="55" spans="1:27" ht="13.8">
      <c r="A55" s="111"/>
      <c r="B55" s="111"/>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row>
    <row r="56" spans="1:27" ht="13.8">
      <c r="A56" s="111"/>
      <c r="B56" s="111"/>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row>
    <row r="57" spans="1:27" ht="13.8">
      <c r="A57" s="111"/>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row>
    <row r="58" spans="1:27" ht="13.8">
      <c r="A58" s="111"/>
      <c r="B58" s="111"/>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row>
    <row r="59" spans="1:27" ht="13.8">
      <c r="A59" s="111"/>
      <c r="B59" s="111"/>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row>
    <row r="60" spans="1:27" ht="13.8">
      <c r="A60" s="111"/>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row>
    <row r="61" spans="1:27" ht="13.8">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row>
    <row r="62" spans="1:27" ht="13.8">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row>
    <row r="63" spans="1:27" ht="13.8">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row>
    <row r="64" spans="1:27" ht="13.8">
      <c r="A64" s="111"/>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row>
    <row r="65" spans="1:27" ht="13.8">
      <c r="A65" s="111"/>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row>
    <row r="66" spans="1:27" ht="13.8">
      <c r="A66" s="111"/>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row>
    <row r="67" spans="1:27" ht="13.8">
      <c r="A67" s="111"/>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row>
    <row r="68" spans="1:27" ht="13.8">
      <c r="A68" s="111"/>
      <c r="B68" s="111"/>
      <c r="C68" s="111"/>
      <c r="D68" s="111"/>
      <c r="E68" s="111"/>
      <c r="F68" s="111"/>
      <c r="G68" s="111"/>
      <c r="H68" s="111"/>
      <c r="I68" s="111"/>
      <c r="J68" s="111"/>
      <c r="K68" s="111"/>
      <c r="L68" s="111"/>
      <c r="M68" s="111"/>
      <c r="N68" s="111"/>
      <c r="O68" s="111"/>
      <c r="P68" s="111"/>
      <c r="Q68" s="111"/>
      <c r="R68" s="111"/>
      <c r="S68" s="111"/>
      <c r="T68" s="111"/>
      <c r="U68" s="111"/>
      <c r="V68" s="111"/>
      <c r="W68" s="111"/>
      <c r="X68" s="111"/>
      <c r="Y68" s="111"/>
      <c r="Z68" s="111"/>
      <c r="AA68" s="111"/>
    </row>
    <row r="69" spans="1:27" ht="13.8">
      <c r="A69" s="111"/>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row>
    <row r="70" spans="1:27" ht="13.8">
      <c r="A70" s="111"/>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row>
    <row r="71" spans="1:27" ht="13.8">
      <c r="A71" s="111"/>
      <c r="B71" s="111"/>
      <c r="C71" s="111"/>
      <c r="D71" s="111"/>
      <c r="E71" s="111"/>
      <c r="F71" s="111"/>
      <c r="G71" s="111"/>
      <c r="H71" s="111"/>
      <c r="I71" s="111"/>
      <c r="J71" s="111"/>
      <c r="K71" s="111"/>
      <c r="L71" s="111"/>
      <c r="M71" s="111"/>
      <c r="N71" s="111"/>
      <c r="O71" s="111"/>
      <c r="P71" s="111"/>
      <c r="Q71" s="111"/>
      <c r="R71" s="111"/>
      <c r="S71" s="111"/>
      <c r="T71" s="111"/>
      <c r="U71" s="111"/>
      <c r="V71" s="111"/>
      <c r="W71" s="111"/>
      <c r="X71" s="111"/>
      <c r="Y71" s="111"/>
      <c r="Z71" s="111"/>
      <c r="AA71" s="111"/>
    </row>
    <row r="72" spans="1:27" ht="13.8">
      <c r="A72" s="111"/>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row>
    <row r="73" spans="1:27" ht="13.8">
      <c r="A73" s="111"/>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row>
    <row r="74" spans="1:27" ht="13.8">
      <c r="A74" s="111"/>
      <c r="B74" s="111"/>
      <c r="C74" s="111"/>
      <c r="D74" s="111"/>
      <c r="E74" s="111"/>
      <c r="F74" s="111"/>
      <c r="G74" s="111"/>
      <c r="H74" s="111"/>
      <c r="I74" s="111"/>
      <c r="J74" s="111"/>
      <c r="K74" s="111"/>
      <c r="L74" s="111"/>
      <c r="M74" s="111"/>
      <c r="N74" s="111"/>
      <c r="O74" s="111"/>
      <c r="P74" s="111"/>
      <c r="Q74" s="111"/>
      <c r="R74" s="111"/>
      <c r="S74" s="111"/>
      <c r="T74" s="111"/>
      <c r="U74" s="111"/>
      <c r="V74" s="111"/>
      <c r="W74" s="111"/>
      <c r="X74" s="111"/>
      <c r="Y74" s="111"/>
      <c r="Z74" s="111"/>
      <c r="AA74" s="111"/>
    </row>
    <row r="75" spans="1:27" ht="13.8">
      <c r="A75" s="111"/>
      <c r="B75" s="111"/>
      <c r="C75" s="111"/>
      <c r="D75" s="111"/>
      <c r="E75" s="111"/>
      <c r="F75" s="111"/>
      <c r="G75" s="111"/>
      <c r="H75" s="111"/>
      <c r="I75" s="111"/>
      <c r="J75" s="111"/>
      <c r="K75" s="111"/>
      <c r="L75" s="111"/>
      <c r="M75" s="111"/>
      <c r="N75" s="111"/>
      <c r="O75" s="111"/>
      <c r="P75" s="111"/>
      <c r="Q75" s="111"/>
      <c r="R75" s="111"/>
      <c r="S75" s="111"/>
      <c r="T75" s="111"/>
      <c r="U75" s="111"/>
      <c r="V75" s="111"/>
      <c r="W75" s="111"/>
      <c r="X75" s="111"/>
      <c r="Y75" s="111"/>
      <c r="Z75" s="111"/>
      <c r="AA75" s="111"/>
    </row>
    <row r="76" spans="1:27" ht="13.8">
      <c r="A76" s="111"/>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row>
    <row r="77" spans="1:27" ht="13.8">
      <c r="A77" s="111"/>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row>
    <row r="78" spans="1:27" ht="13.8">
      <c r="A78" s="111"/>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row>
    <row r="79" spans="1:27" ht="13.8">
      <c r="A79" s="111"/>
      <c r="B79" s="111"/>
      <c r="C79" s="111"/>
      <c r="D79" s="111"/>
      <c r="E79" s="111"/>
      <c r="F79" s="111"/>
      <c r="G79" s="111"/>
      <c r="H79" s="111"/>
      <c r="I79" s="111"/>
      <c r="J79" s="111"/>
      <c r="K79" s="111"/>
      <c r="L79" s="111"/>
      <c r="M79" s="111"/>
      <c r="N79" s="111"/>
      <c r="O79" s="111"/>
      <c r="P79" s="111"/>
      <c r="Q79" s="111"/>
      <c r="R79" s="111"/>
      <c r="S79" s="111"/>
      <c r="T79" s="111"/>
      <c r="U79" s="111"/>
      <c r="V79" s="111"/>
      <c r="W79" s="111"/>
      <c r="X79" s="111"/>
      <c r="Y79" s="111"/>
      <c r="Z79" s="111"/>
      <c r="AA79" s="111"/>
    </row>
    <row r="80" spans="1:27" ht="13.8">
      <c r="A80" s="111"/>
      <c r="B80" s="111"/>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row>
    <row r="81" spans="1:27" ht="13.8">
      <c r="A81" s="111"/>
      <c r="B81" s="111"/>
      <c r="C81" s="111"/>
      <c r="D81" s="111"/>
      <c r="E81" s="111"/>
      <c r="F81" s="111"/>
      <c r="G81" s="111"/>
      <c r="H81" s="111"/>
      <c r="I81" s="111"/>
      <c r="J81" s="111"/>
      <c r="K81" s="111"/>
      <c r="L81" s="111"/>
      <c r="M81" s="111"/>
      <c r="N81" s="111"/>
      <c r="O81" s="111"/>
      <c r="P81" s="111"/>
      <c r="Q81" s="111"/>
      <c r="R81" s="111"/>
      <c r="S81" s="111"/>
      <c r="T81" s="111"/>
      <c r="U81" s="111"/>
      <c r="V81" s="111"/>
      <c r="W81" s="111"/>
      <c r="X81" s="111"/>
      <c r="Y81" s="111"/>
      <c r="Z81" s="111"/>
      <c r="AA81" s="111"/>
    </row>
    <row r="82" spans="1:27" ht="13.8">
      <c r="A82" s="111"/>
      <c r="B82" s="111"/>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row>
    <row r="83" spans="1:27" ht="13.8">
      <c r="A83" s="111"/>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row>
    <row r="84" spans="1:27" ht="13.8">
      <c r="A84" s="111"/>
      <c r="B84" s="111"/>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row>
    <row r="85" spans="1:27" ht="13.8">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row>
    <row r="86" spans="1:27" ht="13.8">
      <c r="A86" s="111"/>
      <c r="B86" s="111"/>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row>
    <row r="87" spans="1:27" ht="13.8">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row>
    <row r="88" spans="1:27" ht="13.8">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row>
    <row r="89" spans="1:27" ht="13.8">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c r="AA89" s="111"/>
    </row>
    <row r="90" spans="1:27" ht="13.8">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row>
    <row r="91" spans="1:27" ht="13.8">
      <c r="A91" s="111"/>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c r="AA91" s="111"/>
    </row>
    <row r="92" spans="1:27" ht="13.8">
      <c r="A92" s="111"/>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c r="AA92" s="111"/>
    </row>
    <row r="93" spans="1:27" ht="13.8">
      <c r="A93" s="111"/>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c r="AA93" s="111"/>
    </row>
    <row r="94" spans="1:27" ht="13.8">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c r="AA94" s="111"/>
    </row>
    <row r="95" spans="1:27" ht="13.8">
      <c r="A95" s="111"/>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row>
    <row r="96" spans="1:27" ht="13.8">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row>
    <row r="97" spans="1:27" ht="13.8">
      <c r="A97" s="111"/>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c r="AA97" s="111"/>
    </row>
    <row r="98" spans="1:27" ht="13.8">
      <c r="A98" s="111"/>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c r="AA98" s="111"/>
    </row>
    <row r="99" spans="1:27" ht="13.8">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row>
    <row r="100" spans="1:27" ht="13.8">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row>
    <row r="101" spans="1:27" ht="13.8">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row>
    <row r="102" spans="1:27" ht="13.8">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row>
    <row r="103" spans="1:27" ht="13.8">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row>
    <row r="104" spans="1:27" ht="13.8">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row>
    <row r="105" spans="1:27" ht="13.8">
      <c r="A105" s="111"/>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row>
    <row r="106" spans="1:27" ht="13.8">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row>
    <row r="107" spans="1:27" ht="13.8">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row>
    <row r="108" spans="1:27" ht="13.8">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row>
    <row r="109" spans="1:27" ht="13.8">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row>
    <row r="110" spans="1:27" ht="13.8">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row>
    <row r="111" spans="1:27" ht="13.8">
      <c r="A111" s="111"/>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row>
    <row r="112" spans="1:27" ht="13.8">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row>
    <row r="113" spans="1:27" ht="13.8">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row>
    <row r="114" spans="1:27" ht="13.8">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row>
    <row r="115" spans="1:27" ht="13.8">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row>
    <row r="116" spans="1:27" ht="13.8">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row>
    <row r="117" spans="1:27" ht="13.8">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row>
    <row r="118" spans="1:27" ht="13.8">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row>
    <row r="119" spans="1:27" ht="13.8">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row>
    <row r="120" spans="1:27" ht="13.8">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row>
    <row r="121" spans="1:27" ht="13.8">
      <c r="A121" s="111"/>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row>
    <row r="122" spans="1:27" ht="13.8">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row>
    <row r="123" spans="1:27" ht="13.8">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row>
    <row r="124" spans="1:27" ht="13.8">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row>
    <row r="125" spans="1:27" ht="13.8">
      <c r="A125" s="111"/>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row>
    <row r="126" spans="1:27" ht="13.8">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row>
    <row r="127" spans="1:27" ht="13.8">
      <c r="A127" s="111"/>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row>
    <row r="128" spans="1:27" ht="13.8">
      <c r="A128" s="111"/>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row>
    <row r="129" spans="1:27" ht="13.8">
      <c r="A129" s="111"/>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row>
    <row r="130" spans="1:27" ht="13.8">
      <c r="A130" s="111"/>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row>
    <row r="131" spans="1:27" ht="13.8">
      <c r="A131" s="111"/>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row>
    <row r="132" spans="1:27" ht="13.8">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row>
    <row r="133" spans="1:27" ht="13.8">
      <c r="A133" s="111"/>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row>
    <row r="134" spans="1:27" ht="13.8">
      <c r="A134" s="111"/>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row>
    <row r="135" spans="1:27" ht="13.8">
      <c r="A135" s="111"/>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row>
    <row r="136" spans="1:27" ht="13.8">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row>
    <row r="137" spans="1:27" ht="13.8">
      <c r="A137" s="111"/>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row>
    <row r="138" spans="1:27" ht="13.8">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row>
    <row r="139" spans="1:27" ht="13.8">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row>
    <row r="140" spans="1:27" ht="13.8">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row>
    <row r="141" spans="1:27" ht="13.8">
      <c r="A141" s="111"/>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row>
    <row r="142" spans="1:27" ht="13.8">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row>
    <row r="143" spans="1:27" ht="13.8">
      <c r="A143" s="111"/>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row>
    <row r="144" spans="1:27" ht="13.8">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row>
    <row r="145" spans="1:27" ht="13.8">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row>
    <row r="146" spans="1:27" ht="13.8">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row>
    <row r="147" spans="1:27" ht="13.8">
      <c r="A147" s="111"/>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row>
    <row r="148" spans="1:27" ht="13.8">
      <c r="A148" s="111"/>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row>
    <row r="149" spans="1:27" ht="13.8">
      <c r="A149" s="111"/>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row>
    <row r="150" spans="1:27" ht="13.8">
      <c r="A150" s="111"/>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row>
    <row r="151" spans="1:27" ht="13.8">
      <c r="A151" s="111"/>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row>
    <row r="152" spans="1:27" ht="13.8">
      <c r="A152" s="111"/>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row>
    <row r="153" spans="1:27" ht="13.8">
      <c r="A153" s="111"/>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row>
    <row r="154" spans="1:27" ht="13.8">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row>
    <row r="155" spans="1:27" ht="13.8">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row>
    <row r="156" spans="1:27" ht="13.8">
      <c r="A156" s="111"/>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row>
    <row r="157" spans="1:27" ht="13.8">
      <c r="A157" s="111"/>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row>
    <row r="158" spans="1:27" ht="13.8">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row>
    <row r="159" spans="1:27" ht="13.8">
      <c r="A159" s="111"/>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row>
    <row r="160" spans="1:27" ht="13.8">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row>
    <row r="161" spans="1:27" ht="13.8">
      <c r="A161" s="111"/>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row>
    <row r="162" spans="1:27" ht="13.8">
      <c r="A162" s="111"/>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row>
    <row r="163" spans="1:27" ht="13.8">
      <c r="A163" s="111"/>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row>
    <row r="164" spans="1:27" ht="13.8">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row>
    <row r="165" spans="1:27" ht="13.8">
      <c r="A165" s="111"/>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row>
    <row r="166" spans="1:27" ht="13.8">
      <c r="A166" s="111"/>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row>
    <row r="167" spans="1:27" ht="13.8">
      <c r="A167" s="111"/>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row>
    <row r="168" spans="1:27" ht="13.8">
      <c r="A168" s="111"/>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row>
    <row r="169" spans="1:27" ht="13.8">
      <c r="A169" s="111"/>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row>
    <row r="170" spans="1:27" ht="13.8">
      <c r="A170" s="111"/>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row>
    <row r="171" spans="1:27" ht="13.8">
      <c r="A171" s="111"/>
      <c r="B171" s="111"/>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row>
    <row r="172" spans="1:27" ht="13.8">
      <c r="A172" s="111"/>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row>
    <row r="173" spans="1:27" ht="13.8">
      <c r="A173" s="111"/>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row>
    <row r="174" spans="1:27" ht="13.8">
      <c r="A174" s="111"/>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row>
    <row r="175" spans="1:27" ht="13.8">
      <c r="A175" s="111"/>
      <c r="B175" s="111"/>
      <c r="C175" s="111"/>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row>
    <row r="176" spans="1:27" ht="13.8">
      <c r="A176" s="111"/>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row>
    <row r="177" spans="1:27" ht="13.8">
      <c r="A177" s="111"/>
      <c r="B177" s="111"/>
      <c r="C177" s="111"/>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row>
    <row r="178" spans="1:27" ht="13.8">
      <c r="A178" s="111"/>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row>
    <row r="179" spans="1:27" ht="13.8">
      <c r="A179" s="111"/>
      <c r="B179" s="111"/>
      <c r="C179" s="111"/>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row>
    <row r="180" spans="1:27" ht="13.8">
      <c r="A180" s="111"/>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row>
    <row r="181" spans="1:27" ht="13.8">
      <c r="A181" s="111"/>
      <c r="B181" s="111"/>
      <c r="C181" s="111"/>
      <c r="D181" s="111"/>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row>
    <row r="182" spans="1:27" ht="13.8">
      <c r="A182" s="111"/>
      <c r="B182" s="111"/>
      <c r="C182" s="111"/>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row>
    <row r="183" spans="1:27" ht="13.8">
      <c r="A183" s="111"/>
      <c r="B183" s="111"/>
      <c r="C183" s="111"/>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row>
    <row r="184" spans="1:27" ht="13.8">
      <c r="A184" s="111"/>
      <c r="B184" s="111"/>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row>
    <row r="185" spans="1:27" ht="13.8">
      <c r="A185" s="111"/>
      <c r="B185" s="111"/>
      <c r="C185" s="111"/>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row>
    <row r="186" spans="1:27" ht="13.8">
      <c r="A186" s="111"/>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row>
    <row r="187" spans="1:27" ht="13.8">
      <c r="A187" s="111"/>
      <c r="B187" s="111"/>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row>
    <row r="188" spans="1:27" ht="13.8">
      <c r="A188" s="111"/>
      <c r="B188" s="111"/>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row>
    <row r="189" spans="1:27" ht="13.8">
      <c r="A189" s="111"/>
      <c r="B189" s="111"/>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row>
    <row r="190" spans="1:27" ht="13.8">
      <c r="A190" s="111"/>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row>
    <row r="191" spans="1:27" ht="13.8">
      <c r="A191" s="111"/>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row>
    <row r="192" spans="1:27" ht="13.8">
      <c r="A192" s="111"/>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row>
    <row r="193" spans="1:27" ht="13.8">
      <c r="A193" s="111"/>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row>
    <row r="194" spans="1:27" ht="13.8">
      <c r="A194" s="111"/>
      <c r="B194" s="111"/>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row>
    <row r="195" spans="1:27" ht="13.8">
      <c r="A195" s="111"/>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row>
    <row r="196" spans="1:27" ht="13.8">
      <c r="A196" s="111"/>
      <c r="B196" s="111"/>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row>
    <row r="197" spans="1:27" ht="13.8">
      <c r="A197" s="111"/>
      <c r="B197" s="111"/>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row>
    <row r="198" spans="1:27" ht="13.8">
      <c r="A198" s="111"/>
      <c r="B198" s="111"/>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row>
    <row r="199" spans="1:27" ht="13.8">
      <c r="A199" s="111"/>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row>
    <row r="200" spans="1:27" ht="13.8">
      <c r="A200" s="111"/>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row>
    <row r="201" spans="1:27" ht="13.8">
      <c r="A201" s="111"/>
      <c r="B201" s="111"/>
      <c r="C201" s="111"/>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row>
    <row r="202" spans="1:27" ht="13.8">
      <c r="A202" s="111"/>
      <c r="B202" s="111"/>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row>
    <row r="203" spans="1:27" ht="13.8">
      <c r="A203" s="111"/>
      <c r="B203" s="111"/>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row>
    <row r="204" spans="1:27" ht="13.8">
      <c r="A204" s="111"/>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row>
    <row r="205" spans="1:27" ht="13.8">
      <c r="A205" s="111"/>
      <c r="B205" s="111"/>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row>
    <row r="206" spans="1:27" ht="13.8">
      <c r="A206" s="111"/>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row>
    <row r="207" spans="1:27" ht="13.8">
      <c r="A207" s="111"/>
      <c r="B207" s="111"/>
      <c r="C207" s="111"/>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row>
    <row r="208" spans="1:27" ht="13.8">
      <c r="A208" s="111"/>
      <c r="B208" s="111"/>
      <c r="C208" s="111"/>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row>
    <row r="209" spans="1:27" ht="13.8">
      <c r="A209" s="111"/>
      <c r="B209" s="111"/>
      <c r="C209" s="111"/>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row>
    <row r="210" spans="1:27" ht="13.8">
      <c r="A210" s="111"/>
      <c r="B210" s="11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row>
    <row r="211" spans="1:27" ht="13.8">
      <c r="A211" s="111"/>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row>
    <row r="212" spans="1:27" ht="13.8">
      <c r="A212" s="111"/>
      <c r="B212" s="111"/>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row>
    <row r="213" spans="1:27" ht="13.8">
      <c r="A213" s="111"/>
      <c r="B213" s="111"/>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row>
    <row r="214" spans="1:27" ht="13.8">
      <c r="A214" s="111"/>
      <c r="B214" s="111"/>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row>
    <row r="215" spans="1:27" ht="13.8">
      <c r="A215" s="111"/>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row>
    <row r="216" spans="1:27" ht="13.8">
      <c r="A216" s="111"/>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row>
    <row r="217" spans="1:27" ht="13.8">
      <c r="A217" s="111"/>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row>
    <row r="218" spans="1:27" ht="13.8">
      <c r="A218" s="111"/>
      <c r="B218" s="111"/>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row>
    <row r="219" spans="1:27" ht="13.8">
      <c r="A219" s="111"/>
      <c r="B219" s="111"/>
      <c r="C219" s="111"/>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row>
    <row r="220" spans="1:27" ht="13.8">
      <c r="A220" s="111"/>
      <c r="B220" s="111"/>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row>
    <row r="221" spans="1:27" ht="13.8">
      <c r="A221" s="111"/>
      <c r="B221" s="111"/>
      <c r="C221" s="111"/>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row>
    <row r="222" spans="1:27" ht="13.8">
      <c r="A222" s="111"/>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row>
    <row r="223" spans="1:27" ht="13.8">
      <c r="A223" s="111"/>
      <c r="B223" s="111"/>
      <c r="C223" s="111"/>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row>
    <row r="224" spans="1:27" ht="13.8">
      <c r="A224" s="111"/>
      <c r="B224" s="111"/>
      <c r="C224" s="11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row>
    <row r="225" spans="1:27" ht="13.8">
      <c r="A225" s="111"/>
      <c r="B225" s="111"/>
      <c r="C225" s="111"/>
      <c r="D225" s="111"/>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row>
    <row r="226" spans="1:27" ht="13.8">
      <c r="A226" s="111"/>
      <c r="B226" s="111"/>
      <c r="C226" s="111"/>
      <c r="D226" s="111"/>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row>
    <row r="227" spans="1:27" ht="13.8">
      <c r="A227" s="111"/>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row>
    <row r="228" spans="1:27" ht="13.8">
      <c r="A228" s="111"/>
      <c r="B228" s="111"/>
      <c r="C228" s="111"/>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row>
    <row r="229" spans="1:27" ht="13.8">
      <c r="A229" s="111"/>
      <c r="B229" s="111"/>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row>
    <row r="230" spans="1:27" ht="13.8">
      <c r="A230" s="111"/>
      <c r="B230" s="111"/>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row>
    <row r="231" spans="1:27" ht="13.8">
      <c r="A231" s="111"/>
      <c r="B231" s="111"/>
      <c r="C231" s="111"/>
      <c r="D231" s="111"/>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row>
    <row r="232" spans="1:27" ht="13.8">
      <c r="A232" s="111"/>
      <c r="B232" s="111"/>
      <c r="C232" s="111"/>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row>
    <row r="233" spans="1:27" ht="13.8">
      <c r="A233" s="111"/>
      <c r="B233" s="111"/>
      <c r="C233" s="111"/>
      <c r="D233" s="111"/>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row>
    <row r="234" spans="1:27" ht="13.8">
      <c r="A234" s="111"/>
      <c r="B234" s="111"/>
      <c r="C234" s="111"/>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row>
    <row r="235" spans="1:27" ht="13.8">
      <c r="A235" s="111"/>
      <c r="B235" s="111"/>
      <c r="C235" s="111"/>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row>
    <row r="236" spans="1:27" ht="13.8">
      <c r="A236" s="111"/>
      <c r="B236" s="111"/>
      <c r="C236" s="111"/>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row>
    <row r="237" spans="1:27" ht="13.8">
      <c r="A237" s="111"/>
      <c r="B237" s="111"/>
      <c r="C237" s="111"/>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row>
    <row r="238" spans="1:27" ht="13.8">
      <c r="A238" s="111"/>
      <c r="B238" s="111"/>
      <c r="C238" s="111"/>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row>
    <row r="239" spans="1:27" ht="13.8">
      <c r="A239" s="111"/>
      <c r="B239" s="111"/>
      <c r="C239" s="111"/>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row>
    <row r="240" spans="1:27" ht="13.8">
      <c r="A240" s="111"/>
      <c r="B240" s="111"/>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row>
    <row r="241" spans="1:27" ht="13.8">
      <c r="A241" s="111"/>
      <c r="B241" s="111"/>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row>
    <row r="242" spans="1:27" ht="13.8">
      <c r="A242" s="111"/>
      <c r="B242" s="111"/>
      <c r="C242" s="111"/>
      <c r="D242" s="111"/>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c r="AA242" s="111"/>
    </row>
    <row r="243" spans="1:27" ht="13.8">
      <c r="A243" s="111"/>
      <c r="B243" s="111"/>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row>
    <row r="244" spans="1:27" ht="13.8">
      <c r="A244" s="111"/>
      <c r="B244" s="111"/>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row>
    <row r="245" spans="1:27" ht="13.8">
      <c r="A245" s="111"/>
      <c r="B245" s="111"/>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row>
    <row r="246" spans="1:27" ht="13.8">
      <c r="A246" s="111"/>
      <c r="B246" s="111"/>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row>
    <row r="247" spans="1:27" ht="13.8">
      <c r="A247" s="111"/>
      <c r="B247" s="111"/>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row>
    <row r="248" spans="1:27" ht="13.8">
      <c r="A248" s="111"/>
      <c r="B248" s="111"/>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row>
    <row r="249" spans="1:27" ht="13.8">
      <c r="A249" s="111"/>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row>
    <row r="250" spans="1:27" ht="13.8">
      <c r="A250" s="111"/>
      <c r="B250" s="111"/>
      <c r="C250" s="111"/>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row>
    <row r="251" spans="1:27" ht="13.8">
      <c r="A251" s="111"/>
      <c r="B251" s="111"/>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row>
    <row r="252" spans="1:27" ht="13.8">
      <c r="A252" s="111"/>
      <c r="B252" s="111"/>
      <c r="C252" s="111"/>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row>
    <row r="253" spans="1:27" ht="13.8">
      <c r="A253" s="111"/>
      <c r="B253" s="111"/>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row>
    <row r="254" spans="1:27" ht="13.8">
      <c r="A254" s="111"/>
      <c r="B254" s="111"/>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row>
    <row r="255" spans="1:27" ht="13.8">
      <c r="A255" s="111"/>
      <c r="B255" s="111"/>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row>
    <row r="256" spans="1:27" ht="13.8">
      <c r="A256" s="111"/>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row>
    <row r="257" spans="1:27" ht="13.8">
      <c r="A257" s="111"/>
      <c r="B257" s="111"/>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row>
    <row r="258" spans="1:27" ht="13.8">
      <c r="A258" s="111"/>
      <c r="B258" s="111"/>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row>
    <row r="259" spans="1:27" ht="13.8">
      <c r="A259" s="111"/>
      <c r="B259" s="111"/>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row>
    <row r="260" spans="1:27" ht="13.8">
      <c r="A260" s="111"/>
      <c r="B260" s="111"/>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row>
    <row r="261" spans="1:27" ht="13.8">
      <c r="A261" s="111"/>
      <c r="B261" s="111"/>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row>
    <row r="262" spans="1:27" ht="13.8">
      <c r="A262" s="111"/>
      <c r="B262" s="111"/>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row>
    <row r="263" spans="1:27" ht="13.8">
      <c r="A263" s="111"/>
      <c r="B263" s="111"/>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row>
    <row r="264" spans="1:27" ht="13.8">
      <c r="A264" s="111"/>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row>
    <row r="265" spans="1:27" ht="13.8">
      <c r="A265" s="111"/>
      <c r="B265" s="111"/>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row>
    <row r="266" spans="1:27" ht="13.8">
      <c r="A266" s="111"/>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row>
    <row r="267" spans="1:27" ht="13.8">
      <c r="A267" s="111"/>
      <c r="B267" s="111"/>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row>
    <row r="268" spans="1:27" ht="13.8">
      <c r="A268" s="111"/>
      <c r="B268" s="111"/>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row>
    <row r="269" spans="1:27" ht="13.8">
      <c r="A269" s="111"/>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row>
    <row r="270" spans="1:27" ht="13.8">
      <c r="A270" s="111"/>
      <c r="B270" s="111"/>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row>
    <row r="271" spans="1:27" ht="13.8">
      <c r="A271" s="111"/>
      <c r="B271" s="11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row>
    <row r="272" spans="1:27" ht="13.8">
      <c r="A272" s="111"/>
      <c r="B272" s="111"/>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row>
    <row r="273" spans="1:27" ht="13.8">
      <c r="A273" s="111"/>
      <c r="B273" s="111"/>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row>
    <row r="274" spans="1:27" ht="13.8">
      <c r="A274" s="111"/>
      <c r="B274" s="111"/>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row>
    <row r="275" spans="1:27" ht="13.8">
      <c r="A275" s="111"/>
      <c r="B275" s="111"/>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row>
    <row r="276" spans="1:27" ht="13.8">
      <c r="A276" s="111"/>
      <c r="B276" s="111"/>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row>
    <row r="277" spans="1:27" ht="13.8">
      <c r="A277" s="111"/>
      <c r="B277" s="111"/>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row>
    <row r="278" spans="1:27" ht="13.8">
      <c r="A278" s="111"/>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row>
    <row r="279" spans="1:27" ht="13.8">
      <c r="A279" s="111"/>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row>
    <row r="280" spans="1:27" ht="13.8">
      <c r="A280" s="111"/>
      <c r="B280" s="111"/>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row>
    <row r="281" spans="1:27" ht="13.8">
      <c r="A281" s="111"/>
      <c r="B281" s="111"/>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row>
    <row r="282" spans="1:27" ht="13.8">
      <c r="A282" s="111"/>
      <c r="B282" s="111"/>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row>
    <row r="283" spans="1:27" ht="13.8">
      <c r="A283" s="111"/>
      <c r="B283" s="111"/>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row>
    <row r="284" spans="1:27" ht="13.8">
      <c r="A284" s="111"/>
      <c r="B284" s="111"/>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row>
    <row r="285" spans="1:27" ht="13.8">
      <c r="A285" s="111"/>
      <c r="B285" s="111"/>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row>
    <row r="286" spans="1:27" ht="13.8">
      <c r="A286" s="111"/>
      <c r="B286" s="111"/>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row>
    <row r="287" spans="1:27" ht="13.8">
      <c r="A287" s="111"/>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row>
    <row r="288" spans="1:27" ht="13.8">
      <c r="A288" s="111"/>
      <c r="B288" s="111"/>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row>
    <row r="289" spans="1:27" ht="13.8">
      <c r="A289" s="111"/>
      <c r="B289" s="111"/>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row>
    <row r="290" spans="1:27" ht="13.8">
      <c r="A290" s="111"/>
      <c r="B290" s="111"/>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row>
    <row r="291" spans="1:27" ht="13.8">
      <c r="A291" s="111"/>
      <c r="B291" s="111"/>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row>
    <row r="292" spans="1:27" ht="13.8">
      <c r="A292" s="111"/>
      <c r="B292" s="111"/>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row>
    <row r="293" spans="1:27" ht="13.8">
      <c r="A293" s="111"/>
      <c r="B293" s="111"/>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row>
    <row r="294" spans="1:27" ht="13.8">
      <c r="A294" s="111"/>
      <c r="B294" s="111"/>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row>
    <row r="295" spans="1:27" ht="13.8">
      <c r="A295" s="111"/>
      <c r="B295" s="111"/>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row>
    <row r="296" spans="1:27" ht="13.8">
      <c r="A296" s="111"/>
      <c r="B296" s="111"/>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row>
    <row r="297" spans="1:27" ht="13.8">
      <c r="A297" s="111"/>
      <c r="B297" s="111"/>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row>
    <row r="298" spans="1:27" ht="13.8">
      <c r="A298" s="111"/>
      <c r="B298" s="111"/>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row>
    <row r="299" spans="1:27" ht="13.8">
      <c r="A299" s="111"/>
      <c r="B299" s="111"/>
      <c r="C299" s="111"/>
      <c r="D299" s="111"/>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c r="AA299" s="111"/>
    </row>
    <row r="300" spans="1:27" ht="13.8">
      <c r="A300" s="111"/>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c r="AA300" s="111"/>
    </row>
    <row r="301" spans="1:27" ht="13.8">
      <c r="A301" s="111"/>
      <c r="B301" s="11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row>
    <row r="302" spans="1:27" ht="13.8">
      <c r="A302" s="111"/>
      <c r="B302" s="111"/>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row>
    <row r="303" spans="1:27" ht="13.8">
      <c r="A303" s="111"/>
      <c r="B303" s="111"/>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row>
    <row r="304" spans="1:27" ht="13.8">
      <c r="A304" s="111"/>
      <c r="B304" s="111"/>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row>
    <row r="305" spans="1:27" ht="13.8">
      <c r="A305" s="111"/>
      <c r="B305" s="111"/>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row>
    <row r="306" spans="1:27" ht="13.8">
      <c r="A306" s="111"/>
      <c r="B306" s="111"/>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row>
    <row r="307" spans="1:27" ht="13.8">
      <c r="A307" s="111"/>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row>
    <row r="308" spans="1:27" ht="13.8">
      <c r="A308" s="111"/>
      <c r="B308" s="111"/>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row>
    <row r="309" spans="1:27" ht="13.8">
      <c r="A309" s="111"/>
      <c r="B309" s="111"/>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row>
    <row r="310" spans="1:27" ht="13.8">
      <c r="A310" s="111"/>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row>
    <row r="311" spans="1:27" ht="13.8">
      <c r="A311" s="111"/>
      <c r="B311" s="111"/>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row>
    <row r="312" spans="1:27" ht="13.8">
      <c r="A312" s="111"/>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row>
    <row r="313" spans="1:27" ht="13.8">
      <c r="A313" s="111"/>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row>
    <row r="314" spans="1:27" ht="13.8">
      <c r="A314" s="111"/>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row>
    <row r="315" spans="1:27" ht="13.8">
      <c r="A315" s="111"/>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row>
    <row r="316" spans="1:27" ht="13.8">
      <c r="A316" s="111"/>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row>
    <row r="317" spans="1:27" ht="13.8">
      <c r="A317" s="111"/>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row>
    <row r="318" spans="1:27" ht="13.8">
      <c r="A318" s="111"/>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row>
    <row r="319" spans="1:27" ht="13.8">
      <c r="A319" s="111"/>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row>
    <row r="320" spans="1:27" ht="13.8">
      <c r="A320" s="111"/>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row>
    <row r="321" spans="1:27" ht="13.8">
      <c r="A321" s="111"/>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row>
    <row r="322" spans="1:27" ht="13.8">
      <c r="A322" s="111"/>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row>
    <row r="323" spans="1:27" ht="13.8">
      <c r="A323" s="111"/>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row>
    <row r="324" spans="1:27" ht="13.8">
      <c r="A324" s="111"/>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row>
    <row r="325" spans="1:27" ht="13.8">
      <c r="A325" s="111"/>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row>
    <row r="326" spans="1:27" ht="13.8">
      <c r="A326" s="111"/>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row>
    <row r="327" spans="1:27" ht="13.8">
      <c r="A327" s="111"/>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row>
    <row r="328" spans="1:27" ht="13.8">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row>
    <row r="329" spans="1:27" ht="13.8">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row>
    <row r="330" spans="1:27" ht="13.8">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row>
    <row r="331" spans="1:27" ht="13.8">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row>
    <row r="332" spans="1:27" ht="13.8">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row>
    <row r="333" spans="1:27" ht="13.8">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row>
    <row r="334" spans="1:27" ht="13.8">
      <c r="A334" s="111"/>
      <c r="B334" s="111"/>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row>
    <row r="335" spans="1:27" ht="13.8">
      <c r="A335" s="111"/>
      <c r="B335" s="111"/>
      <c r="C335" s="111"/>
      <c r="D335" s="111"/>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c r="AA335" s="111"/>
    </row>
    <row r="336" spans="1:27" ht="13.8">
      <c r="A336" s="111"/>
      <c r="B336" s="111"/>
      <c r="C336" s="111"/>
      <c r="D336" s="111"/>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c r="AA336" s="111"/>
    </row>
    <row r="337" spans="1:27" ht="13.8">
      <c r="A337" s="111"/>
      <c r="B337" s="111"/>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row>
    <row r="338" spans="1:27" ht="13.8">
      <c r="A338" s="111"/>
      <c r="B338" s="111"/>
      <c r="C338" s="111"/>
      <c r="D338" s="111"/>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c r="AA338" s="111"/>
    </row>
    <row r="339" spans="1:27" ht="13.8">
      <c r="A339" s="111"/>
      <c r="B339" s="111"/>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row>
    <row r="340" spans="1:27" ht="13.8">
      <c r="A340" s="111"/>
      <c r="B340" s="111"/>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row>
    <row r="341" spans="1:27" ht="13.8">
      <c r="A341" s="111"/>
      <c r="B341" s="111"/>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row>
    <row r="342" spans="1:27" ht="13.8">
      <c r="A342" s="111"/>
      <c r="B342" s="111"/>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row>
    <row r="343" spans="1:27" ht="13.8">
      <c r="A343" s="111"/>
      <c r="B343" s="111"/>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row>
    <row r="344" spans="1:27" ht="13.8">
      <c r="A344" s="111"/>
      <c r="B344" s="111"/>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row>
    <row r="345" spans="1:27" ht="13.8">
      <c r="A345" s="111"/>
      <c r="B345" s="111"/>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row>
    <row r="346" spans="1:27" ht="13.8">
      <c r="A346" s="111"/>
      <c r="B346" s="111"/>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row>
    <row r="347" spans="1:27" ht="13.8">
      <c r="A347" s="111"/>
      <c r="B347" s="111"/>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row>
    <row r="348" spans="1:27" ht="13.8">
      <c r="A348" s="111"/>
      <c r="B348" s="111"/>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row>
    <row r="349" spans="1:27" ht="13.8">
      <c r="A349" s="111"/>
      <c r="B349" s="111"/>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row>
    <row r="350" spans="1:27" ht="13.8">
      <c r="A350" s="111"/>
      <c r="B350" s="111"/>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row>
    <row r="351" spans="1:27" ht="13.8">
      <c r="A351" s="111"/>
      <c r="B351" s="111"/>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row>
    <row r="352" spans="1:27" ht="13.8">
      <c r="A352" s="111"/>
      <c r="B352" s="111"/>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row>
    <row r="353" spans="1:27" ht="13.8">
      <c r="A353" s="111"/>
      <c r="B353" s="111"/>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row>
    <row r="354" spans="1:27" ht="13.8">
      <c r="A354" s="111"/>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row>
    <row r="355" spans="1:27" ht="13.8">
      <c r="A355" s="111"/>
      <c r="B355" s="111"/>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c r="AA355" s="111"/>
    </row>
    <row r="356" spans="1:27" ht="13.8">
      <c r="A356" s="111"/>
      <c r="B356" s="111"/>
      <c r="C356" s="111"/>
      <c r="D356" s="111"/>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c r="AA356" s="111"/>
    </row>
    <row r="357" spans="1:27" ht="13.8">
      <c r="A357" s="111"/>
      <c r="B357" s="111"/>
      <c r="C357" s="111"/>
      <c r="D357" s="111"/>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11"/>
    </row>
    <row r="358" spans="1:27" ht="13.8">
      <c r="A358" s="111"/>
      <c r="B358" s="111"/>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row>
    <row r="359" spans="1:27" ht="13.8">
      <c r="A359" s="111"/>
      <c r="B359" s="111"/>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row>
    <row r="360" spans="1:27" ht="13.8">
      <c r="A360" s="111"/>
      <c r="B360" s="111"/>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row>
    <row r="361" spans="1:27" ht="13.8">
      <c r="A361" s="111"/>
      <c r="B361" s="111"/>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row>
    <row r="362" spans="1:27" ht="13.8">
      <c r="A362" s="111"/>
      <c r="B362" s="11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row>
    <row r="363" spans="1:27" ht="13.8">
      <c r="A363" s="111"/>
      <c r="B363" s="111"/>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row>
    <row r="364" spans="1:27" ht="13.8">
      <c r="A364" s="111"/>
      <c r="B364" s="111"/>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row>
    <row r="365" spans="1:27" ht="13.8">
      <c r="A365" s="111"/>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row>
    <row r="366" spans="1:27" ht="13.8">
      <c r="A366" s="111"/>
      <c r="B366" s="111"/>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row>
    <row r="367" spans="1:27" ht="13.8">
      <c r="A367" s="111"/>
      <c r="B367" s="111"/>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row>
    <row r="368" spans="1:27" ht="13.8">
      <c r="A368" s="111"/>
      <c r="B368" s="111"/>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row>
    <row r="369" spans="1:27" ht="13.8">
      <c r="A369" s="111"/>
      <c r="B369" s="111"/>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row>
    <row r="370" spans="1:27" ht="13.8">
      <c r="A370" s="111"/>
      <c r="B370" s="111"/>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row>
    <row r="371" spans="1:27" ht="13.8">
      <c r="A371" s="111"/>
      <c r="B371" s="111"/>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c r="AA371" s="111"/>
    </row>
    <row r="372" spans="1:27" ht="13.8">
      <c r="A372" s="111"/>
      <c r="B372" s="111"/>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row>
    <row r="373" spans="1:27" ht="13.8">
      <c r="A373" s="111"/>
      <c r="B373" s="111"/>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row>
    <row r="374" spans="1:27" ht="13.8">
      <c r="A374" s="111"/>
      <c r="B374" s="111"/>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row>
    <row r="375" spans="1:27" ht="13.8">
      <c r="A375" s="111"/>
      <c r="B375" s="111"/>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row>
    <row r="376" spans="1:27" ht="13.8">
      <c r="A376" s="111"/>
      <c r="B376" s="111"/>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row>
    <row r="377" spans="1:27" ht="13.8">
      <c r="A377" s="111"/>
      <c r="B377" s="111"/>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row>
    <row r="378" spans="1:27" ht="13.8">
      <c r="A378" s="111"/>
      <c r="B378" s="111"/>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row>
    <row r="379" spans="1:27" ht="13.8">
      <c r="A379" s="111"/>
      <c r="B379" s="111"/>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row>
    <row r="380" spans="1:27" ht="13.8">
      <c r="A380" s="111"/>
      <c r="B380" s="111"/>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row>
    <row r="381" spans="1:27" ht="13.8">
      <c r="A381" s="111"/>
      <c r="B381" s="111"/>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row>
    <row r="382" spans="1:27" ht="13.8">
      <c r="A382" s="111"/>
      <c r="B382" s="111"/>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row>
    <row r="383" spans="1:27" ht="13.8">
      <c r="A383" s="111"/>
      <c r="B383" s="111"/>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row>
    <row r="384" spans="1:27" ht="13.8">
      <c r="A384" s="111"/>
      <c r="B384" s="111"/>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row>
    <row r="385" spans="1:27" ht="13.8">
      <c r="A385" s="111"/>
      <c r="B385" s="111"/>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row>
    <row r="386" spans="1:27" ht="13.8">
      <c r="A386" s="111"/>
      <c r="B386" s="111"/>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row>
    <row r="387" spans="1:27" ht="13.8">
      <c r="A387" s="111"/>
      <c r="B387" s="111"/>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row>
    <row r="388" spans="1:27" ht="13.8">
      <c r="A388" s="111"/>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row>
    <row r="389" spans="1:27" ht="13.8">
      <c r="A389" s="111"/>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row>
    <row r="390" spans="1:27" ht="13.8">
      <c r="A390" s="111"/>
      <c r="B390" s="111"/>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row>
    <row r="391" spans="1:27" ht="13.8">
      <c r="A391" s="111"/>
      <c r="B391" s="111"/>
      <c r="C391" s="111"/>
      <c r="D391" s="111"/>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c r="AA391" s="111"/>
    </row>
    <row r="392" spans="1:27" ht="13.8">
      <c r="A392" s="111"/>
      <c r="B392" s="111"/>
      <c r="C392" s="111"/>
      <c r="D392" s="111"/>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c r="AA392" s="111"/>
    </row>
    <row r="393" spans="1:27" ht="13.8">
      <c r="A393" s="111"/>
      <c r="B393" s="111"/>
      <c r="C393" s="111"/>
      <c r="D393" s="111"/>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c r="AA393" s="111"/>
    </row>
    <row r="394" spans="1:27" ht="13.8">
      <c r="A394" s="111"/>
      <c r="B394" s="111"/>
      <c r="C394" s="111"/>
      <c r="D394" s="111"/>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c r="AA394" s="111"/>
    </row>
    <row r="395" spans="1:27" ht="13.8">
      <c r="A395" s="111"/>
      <c r="B395" s="111"/>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row>
    <row r="396" spans="1:27" ht="13.8">
      <c r="A396" s="111"/>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c r="AA396" s="111"/>
    </row>
    <row r="397" spans="1:27" ht="13.8">
      <c r="A397" s="111"/>
      <c r="B397" s="111"/>
      <c r="C397" s="111"/>
      <c r="D397" s="111"/>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c r="AA397" s="111"/>
    </row>
    <row r="398" spans="1:27" ht="13.8">
      <c r="A398" s="111"/>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row>
    <row r="399" spans="1:27" ht="13.8">
      <c r="A399" s="111"/>
      <c r="B399" s="111"/>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c r="AA399" s="111"/>
    </row>
    <row r="400" spans="1:27" ht="13.8">
      <c r="A400" s="111"/>
      <c r="B400" s="111"/>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row>
    <row r="401" spans="1:27" ht="13.8">
      <c r="A401" s="111"/>
      <c r="B401" s="111"/>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c r="AA401" s="111"/>
    </row>
    <row r="402" spans="1:27" ht="13.8">
      <c r="A402" s="111"/>
      <c r="B402" s="111"/>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c r="AA402" s="111"/>
    </row>
    <row r="403" spans="1:27" ht="13.8">
      <c r="A403" s="111"/>
      <c r="B403" s="111"/>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c r="AA403" s="111"/>
    </row>
    <row r="404" spans="1:27" ht="13.8">
      <c r="A404" s="111"/>
      <c r="B404" s="111"/>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row>
    <row r="405" spans="1:27" ht="13.8">
      <c r="A405" s="111"/>
      <c r="B405" s="111"/>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row>
    <row r="406" spans="1:27" ht="13.8">
      <c r="A406" s="111"/>
      <c r="B406" s="111"/>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row>
    <row r="407" spans="1:27" ht="13.8">
      <c r="A407" s="111"/>
      <c r="B407" s="111"/>
      <c r="C407" s="111"/>
      <c r="D407" s="111"/>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c r="AA407" s="111"/>
    </row>
    <row r="408" spans="1:27" ht="13.8">
      <c r="A408" s="111"/>
      <c r="B408" s="111"/>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row>
    <row r="409" spans="1:27" ht="13.8">
      <c r="A409" s="111"/>
      <c r="B409" s="111"/>
      <c r="C409" s="111"/>
      <c r="D409" s="111"/>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c r="AA409" s="111"/>
    </row>
    <row r="410" spans="1:27" ht="13.8">
      <c r="A410" s="111"/>
      <c r="B410" s="111"/>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row>
    <row r="411" spans="1:27" ht="13.8">
      <c r="A411" s="111"/>
      <c r="B411" s="111"/>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row>
    <row r="412" spans="1:27" ht="13.8">
      <c r="A412" s="111"/>
      <c r="B412" s="111"/>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row>
    <row r="413" spans="1:27" ht="13.8">
      <c r="A413" s="111"/>
      <c r="B413" s="111"/>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row>
    <row r="414" spans="1:27" ht="13.8">
      <c r="A414" s="111"/>
      <c r="B414" s="111"/>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row>
    <row r="415" spans="1:27" ht="13.8">
      <c r="A415" s="111"/>
      <c r="B415" s="111"/>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row>
    <row r="416" spans="1:27" ht="13.8">
      <c r="A416" s="111"/>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row>
    <row r="417" spans="1:27" ht="13.8">
      <c r="A417" s="111"/>
      <c r="B417" s="111"/>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row>
    <row r="418" spans="1:27" ht="13.8">
      <c r="A418" s="111"/>
      <c r="B418" s="111"/>
      <c r="C418" s="111"/>
      <c r="D418" s="111"/>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c r="AA418" s="111"/>
    </row>
    <row r="419" spans="1:27" ht="13.8">
      <c r="A419" s="111"/>
      <c r="B419" s="111"/>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row>
    <row r="420" spans="1:27" ht="13.8">
      <c r="A420" s="111"/>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row>
    <row r="421" spans="1:27" ht="13.8">
      <c r="A421" s="111"/>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row>
    <row r="422" spans="1:27" ht="13.8">
      <c r="A422" s="111"/>
      <c r="B422" s="111"/>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row>
    <row r="423" spans="1:27" ht="13.8">
      <c r="A423" s="111"/>
      <c r="B423" s="111"/>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row>
    <row r="424" spans="1:27" ht="13.8">
      <c r="A424" s="111"/>
      <c r="B424" s="111"/>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row>
    <row r="425" spans="1:27" ht="13.8">
      <c r="A425" s="111"/>
      <c r="B425" s="111"/>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row>
    <row r="426" spans="1:27" ht="13.8">
      <c r="A426" s="111"/>
      <c r="B426" s="111"/>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c r="AA426" s="111"/>
    </row>
    <row r="427" spans="1:27" ht="13.8">
      <c r="A427" s="111"/>
      <c r="B427" s="111"/>
      <c r="C427" s="111"/>
      <c r="D427" s="111"/>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c r="AA427" s="111"/>
    </row>
    <row r="428" spans="1:27" ht="13.8">
      <c r="A428" s="111"/>
      <c r="B428" s="111"/>
      <c r="C428" s="111"/>
      <c r="D428" s="111"/>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c r="AA428" s="111"/>
    </row>
    <row r="429" spans="1:27" ht="13.8">
      <c r="A429" s="111"/>
      <c r="B429" s="111"/>
      <c r="C429" s="111"/>
      <c r="D429" s="111"/>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c r="AA429" s="111"/>
    </row>
    <row r="430" spans="1:27" ht="13.8">
      <c r="A430" s="111"/>
      <c r="B430" s="111"/>
      <c r="C430" s="111"/>
      <c r="D430" s="111"/>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c r="AA430" s="111"/>
    </row>
    <row r="431" spans="1:27" ht="13.8">
      <c r="A431" s="111"/>
      <c r="B431" s="111"/>
      <c r="C431" s="111"/>
      <c r="D431" s="111"/>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c r="AA431" s="111"/>
    </row>
    <row r="432" spans="1:27" ht="13.8">
      <c r="A432" s="111"/>
      <c r="B432" s="111"/>
      <c r="C432" s="111"/>
      <c r="D432" s="111"/>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c r="AA432" s="111"/>
    </row>
    <row r="433" spans="1:27" ht="13.8">
      <c r="A433" s="111"/>
      <c r="B433" s="111"/>
      <c r="C433" s="111"/>
      <c r="D433" s="111"/>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c r="AA433" s="111"/>
    </row>
    <row r="434" spans="1:27" ht="13.8">
      <c r="A434" s="111"/>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c r="AA434" s="111"/>
    </row>
    <row r="435" spans="1:27" ht="13.8">
      <c r="A435" s="111"/>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c r="AA435" s="111"/>
    </row>
    <row r="436" spans="1:27" ht="13.8">
      <c r="A436" s="111"/>
      <c r="B436" s="111"/>
      <c r="C436" s="111"/>
      <c r="D436" s="111"/>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c r="AA436" s="111"/>
    </row>
    <row r="437" spans="1:27" ht="13.8">
      <c r="A437" s="111"/>
      <c r="B437" s="111"/>
      <c r="C437" s="111"/>
      <c r="D437" s="111"/>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c r="AA437" s="111"/>
    </row>
    <row r="438" spans="1:27" ht="13.8">
      <c r="A438" s="111"/>
      <c r="B438" s="111"/>
      <c r="C438" s="111"/>
      <c r="D438" s="111"/>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c r="AA438" s="111"/>
    </row>
    <row r="439" spans="1:27" ht="13.8">
      <c r="A439" s="111"/>
      <c r="B439" s="111"/>
      <c r="C439" s="111"/>
      <c r="D439" s="111"/>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c r="AA439" s="111"/>
    </row>
    <row r="440" spans="1:27" ht="13.8">
      <c r="A440" s="111"/>
      <c r="B440" s="111"/>
      <c r="C440" s="111"/>
      <c r="D440" s="111"/>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c r="AA440" s="111"/>
    </row>
    <row r="441" spans="1:27" ht="13.8">
      <c r="A441" s="111"/>
      <c r="B441" s="111"/>
      <c r="C441" s="111"/>
      <c r="D441" s="111"/>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c r="AA441" s="111"/>
    </row>
    <row r="442" spans="1:27" ht="13.8">
      <c r="A442" s="111"/>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row>
    <row r="443" spans="1:27" ht="13.8">
      <c r="A443" s="111"/>
      <c r="B443" s="111"/>
      <c r="C443" s="111"/>
      <c r="D443" s="111"/>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c r="AA443" s="111"/>
    </row>
    <row r="444" spans="1:27" ht="13.8">
      <c r="A444" s="111"/>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row>
    <row r="445" spans="1:27" ht="13.8">
      <c r="A445" s="111"/>
      <c r="B445" s="111"/>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row>
    <row r="446" spans="1:27" ht="13.8">
      <c r="A446" s="111"/>
      <c r="B446" s="111"/>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row>
    <row r="447" spans="1:27" ht="13.8">
      <c r="A447" s="111"/>
      <c r="B447" s="111"/>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row>
    <row r="448" spans="1:27" ht="13.8">
      <c r="A448" s="111"/>
      <c r="B448" s="111"/>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row>
    <row r="449" spans="1:27" ht="13.8">
      <c r="A449" s="111"/>
      <c r="B449" s="111"/>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row>
    <row r="450" spans="1:27" ht="13.8">
      <c r="A450" s="111"/>
      <c r="B450" s="111"/>
      <c r="C450" s="111"/>
      <c r="D450" s="111"/>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row>
    <row r="451" spans="1:27" ht="13.8">
      <c r="A451" s="111"/>
      <c r="B451" s="111"/>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row>
    <row r="452" spans="1:27" ht="13.8">
      <c r="A452" s="111"/>
      <c r="B452" s="111"/>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row>
    <row r="453" spans="1:27" ht="13.8">
      <c r="A453" s="111"/>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row>
    <row r="454" spans="1:27" ht="13.8">
      <c r="A454" s="111"/>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row>
    <row r="455" spans="1:27" ht="13.8">
      <c r="A455" s="111"/>
      <c r="B455" s="111"/>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row>
    <row r="456" spans="1:27" ht="13.8">
      <c r="A456" s="111"/>
      <c r="B456" s="111"/>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row>
    <row r="457" spans="1:27" ht="13.8">
      <c r="A457" s="111"/>
      <c r="B457" s="111"/>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row>
    <row r="458" spans="1:27" ht="13.8">
      <c r="A458" s="111"/>
      <c r="B458" s="111"/>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row>
    <row r="459" spans="1:27" ht="13.8">
      <c r="A459" s="111"/>
      <c r="B459" s="111"/>
      <c r="C459" s="111"/>
      <c r="D459" s="111"/>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c r="AA459" s="111"/>
    </row>
    <row r="460" spans="1:27" ht="13.8">
      <c r="A460" s="111"/>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c r="AA460" s="111"/>
    </row>
    <row r="461" spans="1:27" ht="13.8">
      <c r="A461" s="111"/>
      <c r="B461" s="111"/>
      <c r="C461" s="111"/>
      <c r="D461" s="111"/>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c r="AA461" s="111"/>
    </row>
    <row r="462" spans="1:27" ht="13.8">
      <c r="A462" s="111"/>
      <c r="B462" s="111"/>
      <c r="C462" s="111"/>
      <c r="D462" s="111"/>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c r="AA462" s="111"/>
    </row>
    <row r="463" spans="1:27" ht="13.8">
      <c r="A463" s="111"/>
      <c r="B463" s="111"/>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row>
    <row r="464" spans="1:27" ht="13.8">
      <c r="A464" s="111"/>
      <c r="B464" s="111"/>
      <c r="C464" s="111"/>
      <c r="D464" s="111"/>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c r="AA464" s="111"/>
    </row>
    <row r="465" spans="1:27" ht="13.8">
      <c r="A465" s="111"/>
      <c r="B465" s="111"/>
      <c r="C465" s="111"/>
      <c r="D465" s="111"/>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c r="AA465" s="111"/>
    </row>
    <row r="466" spans="1:27" ht="13.8">
      <c r="A466" s="111"/>
      <c r="B466" s="111"/>
      <c r="C466" s="111"/>
      <c r="D466" s="111"/>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c r="AA466" s="111"/>
    </row>
    <row r="467" spans="1:27" ht="13.8">
      <c r="A467" s="111"/>
      <c r="B467" s="111"/>
      <c r="C467" s="111"/>
      <c r="D467" s="111"/>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c r="AA467" s="111"/>
    </row>
    <row r="468" spans="1:27" ht="13.8">
      <c r="A468" s="111"/>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row>
    <row r="469" spans="1:27" ht="13.8">
      <c r="A469" s="111"/>
      <c r="B469" s="111"/>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row>
    <row r="470" spans="1:27" ht="13.8">
      <c r="A470" s="111"/>
      <c r="B470" s="111"/>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row>
    <row r="471" spans="1:27" ht="13.8">
      <c r="A471" s="111"/>
      <c r="B471" s="111"/>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row>
    <row r="472" spans="1:27" ht="13.8">
      <c r="A472" s="111"/>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c r="AA472" s="111"/>
    </row>
    <row r="473" spans="1:27" ht="13.8">
      <c r="A473" s="111"/>
      <c r="B473" s="111"/>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row>
    <row r="474" spans="1:27" ht="13.8">
      <c r="A474" s="111"/>
      <c r="B474" s="111"/>
      <c r="C474" s="111"/>
      <c r="D474" s="111"/>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c r="AA474" s="111"/>
    </row>
    <row r="475" spans="1:27" ht="13.8">
      <c r="A475" s="111"/>
      <c r="B475" s="111"/>
      <c r="C475" s="111"/>
      <c r="D475" s="111"/>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c r="AA475" s="111"/>
    </row>
    <row r="476" spans="1:27" ht="13.8">
      <c r="A476" s="111"/>
      <c r="B476" s="111"/>
      <c r="C476" s="111"/>
      <c r="D476" s="111"/>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c r="AA476" s="111"/>
    </row>
    <row r="477" spans="1:27" ht="13.8">
      <c r="A477" s="111"/>
      <c r="B477" s="111"/>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row>
    <row r="478" spans="1:27" ht="13.8">
      <c r="A478" s="111"/>
      <c r="B478" s="111"/>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row>
    <row r="479" spans="1:27" ht="13.8">
      <c r="A479" s="111"/>
      <c r="B479" s="111"/>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row>
    <row r="480" spans="1:27" ht="13.8">
      <c r="A480" s="111"/>
      <c r="B480" s="111"/>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row>
    <row r="481" spans="1:27" ht="13.8">
      <c r="A481" s="111"/>
      <c r="B481" s="111"/>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row>
    <row r="482" spans="1:27" ht="13.8">
      <c r="A482" s="111"/>
      <c r="B482" s="111"/>
      <c r="C482" s="111"/>
      <c r="D482" s="111"/>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c r="AA482" s="111"/>
    </row>
    <row r="483" spans="1:27" ht="13.8">
      <c r="A483" s="111"/>
      <c r="B483" s="111"/>
      <c r="C483" s="111"/>
      <c r="D483" s="111"/>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c r="AA483" s="111"/>
    </row>
    <row r="484" spans="1:27" ht="13.8">
      <c r="A484" s="111"/>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row>
    <row r="485" spans="1:27" ht="13.8">
      <c r="A485" s="111"/>
      <c r="B485" s="111"/>
      <c r="C485" s="111"/>
      <c r="D485" s="111"/>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c r="AA485" s="111"/>
    </row>
    <row r="486" spans="1:27" ht="13.8">
      <c r="A486" s="111"/>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row>
    <row r="487" spans="1:27" ht="13.8">
      <c r="A487" s="111"/>
      <c r="B487" s="111"/>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row>
    <row r="488" spans="1:27" ht="13.8">
      <c r="A488" s="111"/>
      <c r="B488" s="111"/>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row>
    <row r="489" spans="1:27" ht="13.8">
      <c r="A489" s="111"/>
      <c r="B489" s="111"/>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row>
    <row r="490" spans="1:27" ht="13.8">
      <c r="A490" s="111"/>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row>
    <row r="491" spans="1:27" ht="13.8">
      <c r="A491" s="111"/>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row>
    <row r="492" spans="1:27" ht="13.8">
      <c r="A492" s="111"/>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row>
    <row r="493" spans="1:27" ht="13.8">
      <c r="A493" s="111"/>
      <c r="B493" s="111"/>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11"/>
    </row>
    <row r="494" spans="1:27" ht="13.8">
      <c r="A494" s="111"/>
      <c r="B494" s="111"/>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row>
    <row r="495" spans="1:27" ht="13.8">
      <c r="A495" s="111"/>
      <c r="B495" s="111"/>
      <c r="C495" s="111"/>
      <c r="D495" s="111"/>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c r="AA495" s="111"/>
    </row>
    <row r="496" spans="1:27" ht="13.8">
      <c r="A496" s="111"/>
      <c r="B496" s="111"/>
      <c r="C496" s="111"/>
      <c r="D496" s="111"/>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c r="AA496" s="111"/>
    </row>
    <row r="497" spans="1:27" ht="13.8">
      <c r="A497" s="111"/>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row>
    <row r="498" spans="1:27" ht="13.8">
      <c r="A498" s="111"/>
      <c r="B498" s="111"/>
      <c r="C498" s="111"/>
      <c r="D498" s="111"/>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c r="AA498" s="111"/>
    </row>
    <row r="499" spans="1:27" ht="13.8">
      <c r="A499" s="111"/>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c r="AA499" s="111"/>
    </row>
    <row r="500" spans="1:27" ht="13.8">
      <c r="A500" s="111"/>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c r="AA500" s="111"/>
    </row>
    <row r="501" spans="1:27" ht="13.8">
      <c r="A501" s="111"/>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c r="AA501" s="111"/>
    </row>
    <row r="502" spans="1:27" ht="13.8">
      <c r="A502" s="111"/>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c r="AA502" s="111"/>
    </row>
    <row r="503" spans="1:27" ht="13.8">
      <c r="A503" s="111"/>
      <c r="B503" s="111"/>
      <c r="C503" s="111"/>
      <c r="D503" s="111"/>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c r="AA503" s="111"/>
    </row>
    <row r="504" spans="1:27" ht="13.8">
      <c r="A504" s="111"/>
      <c r="B504" s="111"/>
      <c r="C504" s="111"/>
      <c r="D504" s="111"/>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c r="AA504" s="111"/>
    </row>
    <row r="505" spans="1:27" ht="13.8">
      <c r="A505" s="111"/>
      <c r="B505" s="111"/>
      <c r="C505" s="111"/>
      <c r="D505" s="111"/>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c r="AA505" s="111"/>
    </row>
    <row r="506" spans="1:27" ht="13.8">
      <c r="A506" s="111"/>
      <c r="B506" s="111"/>
      <c r="C506" s="111"/>
      <c r="D506" s="111"/>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c r="AA506" s="111"/>
    </row>
    <row r="507" spans="1:27" ht="13.8">
      <c r="A507" s="111"/>
      <c r="B507" s="111"/>
      <c r="C507" s="111"/>
      <c r="D507" s="111"/>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c r="AA507" s="111"/>
    </row>
    <row r="508" spans="1:27" ht="13.8">
      <c r="A508" s="111"/>
      <c r="B508" s="111"/>
      <c r="C508" s="111"/>
      <c r="D508" s="111"/>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c r="AA508" s="111"/>
    </row>
    <row r="509" spans="1:27" ht="13.8">
      <c r="A509" s="111"/>
      <c r="B509" s="111"/>
      <c r="C509" s="111"/>
      <c r="D509" s="111"/>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c r="AA509" s="111"/>
    </row>
    <row r="510" spans="1:27" ht="13.8">
      <c r="A510" s="111"/>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c r="AA510" s="111"/>
    </row>
    <row r="511" spans="1:27" ht="13.8">
      <c r="A511" s="111"/>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c r="AA511" s="111"/>
    </row>
    <row r="512" spans="1:27" ht="13.8">
      <c r="A512" s="111"/>
      <c r="B512" s="111"/>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row>
    <row r="513" spans="1:27" ht="13.8">
      <c r="A513" s="111"/>
      <c r="B513" s="111"/>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row>
    <row r="514" spans="1:27" ht="13.8">
      <c r="A514" s="111"/>
      <c r="B514" s="111"/>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row>
    <row r="515" spans="1:27" ht="13.8">
      <c r="A515" s="111"/>
      <c r="B515" s="111"/>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c r="AA515" s="111"/>
    </row>
    <row r="516" spans="1:27" ht="13.8">
      <c r="A516" s="111"/>
      <c r="B516" s="111"/>
      <c r="C516" s="111"/>
      <c r="D516" s="111"/>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c r="AA516" s="111"/>
    </row>
    <row r="517" spans="1:27" ht="13.8">
      <c r="A517" s="111"/>
      <c r="B517" s="111"/>
      <c r="C517" s="111"/>
      <c r="D517" s="111"/>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c r="AA517" s="111"/>
    </row>
    <row r="518" spans="1:27" ht="13.8">
      <c r="A518" s="111"/>
      <c r="B518" s="111"/>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row>
    <row r="519" spans="1:27" ht="13.8">
      <c r="A519" s="111"/>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c r="AA519" s="111"/>
    </row>
    <row r="520" spans="1:27" ht="13.8">
      <c r="A520" s="111"/>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c r="AA520" s="111"/>
    </row>
    <row r="521" spans="1:27" ht="13.8">
      <c r="A521" s="111"/>
      <c r="B521" s="111"/>
      <c r="C521" s="111"/>
      <c r="D521" s="111"/>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c r="AA521" s="111"/>
    </row>
    <row r="522" spans="1:27" ht="13.8">
      <c r="A522" s="111"/>
      <c r="B522" s="111"/>
      <c r="C522" s="111"/>
      <c r="D522" s="111"/>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c r="AA522" s="111"/>
    </row>
    <row r="523" spans="1:27" ht="13.8">
      <c r="A523" s="111"/>
      <c r="B523" s="111"/>
      <c r="C523" s="111"/>
      <c r="D523" s="111"/>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c r="AA523" s="111"/>
    </row>
    <row r="524" spans="1:27" ht="13.8">
      <c r="A524" s="111"/>
      <c r="B524" s="111"/>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row>
    <row r="525" spans="1:27" ht="13.8">
      <c r="A525" s="111"/>
      <c r="B525" s="111"/>
      <c r="C525" s="111"/>
      <c r="D525" s="111"/>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c r="AA525" s="111"/>
    </row>
    <row r="526" spans="1:27" ht="13.8">
      <c r="A526" s="111"/>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row>
    <row r="527" spans="1:27" ht="13.8">
      <c r="A527" s="111"/>
      <c r="B527" s="111"/>
      <c r="C527" s="111"/>
      <c r="D527" s="111"/>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row>
    <row r="528" spans="1:27" ht="13.8">
      <c r="A528" s="111"/>
      <c r="B528" s="111"/>
      <c r="C528" s="111"/>
      <c r="D528" s="111"/>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c r="AA528" s="111"/>
    </row>
    <row r="529" spans="1:27" ht="13.8">
      <c r="A529" s="111"/>
      <c r="B529" s="111"/>
      <c r="C529" s="111"/>
      <c r="D529" s="111"/>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c r="AA529" s="111"/>
    </row>
    <row r="530" spans="1:27" ht="13.8">
      <c r="A530" s="111"/>
      <c r="B530" s="111"/>
      <c r="C530" s="111"/>
      <c r="D530" s="111"/>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c r="AA530" s="111"/>
    </row>
    <row r="531" spans="1:27" ht="13.8">
      <c r="A531" s="111"/>
      <c r="B531" s="111"/>
      <c r="C531" s="111"/>
      <c r="D531" s="111"/>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c r="AA531" s="111"/>
    </row>
    <row r="532" spans="1:27" ht="13.8">
      <c r="A532" s="111"/>
      <c r="B532" s="111"/>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c r="AA532" s="111"/>
    </row>
    <row r="533" spans="1:27" ht="13.8">
      <c r="A533" s="111"/>
      <c r="B533" s="111"/>
      <c r="C533" s="111"/>
      <c r="D533" s="111"/>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c r="AA533" s="111"/>
    </row>
    <row r="534" spans="1:27" ht="13.8">
      <c r="A534" s="111"/>
      <c r="B534" s="111"/>
      <c r="C534" s="111"/>
      <c r="D534" s="111"/>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c r="AA534" s="111"/>
    </row>
    <row r="535" spans="1:27" ht="13.8">
      <c r="A535" s="111"/>
      <c r="B535" s="111"/>
      <c r="C535" s="111"/>
      <c r="D535" s="111"/>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c r="AA535" s="111"/>
    </row>
    <row r="536" spans="1:27" ht="13.8">
      <c r="A536" s="111"/>
      <c r="B536" s="111"/>
      <c r="C536" s="111"/>
      <c r="D536" s="111"/>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c r="AA536" s="111"/>
    </row>
    <row r="537" spans="1:27" ht="13.8">
      <c r="A537" s="111"/>
      <c r="B537" s="111"/>
      <c r="C537" s="111"/>
      <c r="D537" s="111"/>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c r="AA537" s="111"/>
    </row>
    <row r="538" spans="1:27" ht="13.8">
      <c r="A538" s="111"/>
      <c r="B538" s="111"/>
      <c r="C538" s="111"/>
      <c r="D538" s="111"/>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c r="AA538" s="111"/>
    </row>
    <row r="539" spans="1:27" ht="13.8">
      <c r="A539" s="111"/>
      <c r="B539" s="111"/>
      <c r="C539" s="111"/>
      <c r="D539" s="111"/>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c r="AA539" s="111"/>
    </row>
    <row r="540" spans="1:27" ht="13.8">
      <c r="A540" s="111"/>
      <c r="B540" s="111"/>
      <c r="C540" s="111"/>
      <c r="D540" s="111"/>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c r="AA540" s="111"/>
    </row>
    <row r="541" spans="1:27" ht="13.8">
      <c r="A541" s="111"/>
      <c r="B541" s="111"/>
      <c r="C541" s="111"/>
      <c r="D541" s="111"/>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c r="AA541" s="111"/>
    </row>
    <row r="542" spans="1:27" ht="13.8">
      <c r="A542" s="111"/>
      <c r="B542" s="111"/>
      <c r="C542" s="111"/>
      <c r="D542" s="111"/>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c r="AA542" s="111"/>
    </row>
    <row r="543" spans="1:27" ht="13.8">
      <c r="A543" s="111"/>
      <c r="B543" s="111"/>
      <c r="C543" s="111"/>
      <c r="D543" s="111"/>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c r="AA543" s="111"/>
    </row>
    <row r="544" spans="1:27" ht="13.8">
      <c r="A544" s="111"/>
      <c r="B544" s="111"/>
      <c r="C544" s="111"/>
      <c r="D544" s="111"/>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c r="AA544" s="111"/>
    </row>
    <row r="545" spans="1:27" ht="13.8">
      <c r="A545" s="111"/>
      <c r="B545" s="111"/>
      <c r="C545" s="111"/>
      <c r="D545" s="111"/>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c r="AA545" s="111"/>
    </row>
    <row r="546" spans="1:27" ht="13.8">
      <c r="A546" s="111"/>
      <c r="B546" s="111"/>
      <c r="C546" s="111"/>
      <c r="D546" s="111"/>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c r="AA546" s="111"/>
    </row>
    <row r="547" spans="1:27" ht="13.8">
      <c r="A547" s="111"/>
      <c r="B547" s="111"/>
      <c r="C547" s="111"/>
      <c r="D547" s="111"/>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c r="AA547" s="111"/>
    </row>
    <row r="548" spans="1:27" ht="13.8">
      <c r="A548" s="111"/>
      <c r="B548" s="111"/>
      <c r="C548" s="111"/>
      <c r="D548" s="111"/>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c r="AA548" s="111"/>
    </row>
    <row r="549" spans="1:27" ht="13.8">
      <c r="A549" s="111"/>
      <c r="B549" s="111"/>
      <c r="C549" s="111"/>
      <c r="D549" s="111"/>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c r="AA549" s="111"/>
    </row>
    <row r="550" spans="1:27" ht="13.8">
      <c r="A550" s="111"/>
      <c r="B550" s="111"/>
      <c r="C550" s="111"/>
      <c r="D550" s="111"/>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c r="AA550" s="111"/>
    </row>
    <row r="551" spans="1:27" ht="13.8">
      <c r="A551" s="111"/>
      <c r="B551" s="111"/>
      <c r="C551" s="111"/>
      <c r="D551" s="111"/>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c r="AA551" s="111"/>
    </row>
    <row r="552" spans="1:27" ht="13.8">
      <c r="A552" s="111"/>
      <c r="B552" s="111"/>
      <c r="C552" s="111"/>
      <c r="D552" s="111"/>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c r="AA552" s="111"/>
    </row>
    <row r="553" spans="1:27" ht="13.8">
      <c r="A553" s="111"/>
      <c r="B553" s="111"/>
      <c r="C553" s="111"/>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row>
    <row r="554" spans="1:27" ht="13.8">
      <c r="A554" s="111"/>
      <c r="B554" s="111"/>
      <c r="C554" s="111"/>
      <c r="D554" s="111"/>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c r="AA554" s="111"/>
    </row>
    <row r="555" spans="1:27" ht="13.8">
      <c r="A555" s="111"/>
      <c r="B555" s="111"/>
      <c r="C555" s="111"/>
      <c r="D555" s="111"/>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c r="AA555" s="111"/>
    </row>
    <row r="556" spans="1:27" ht="13.8">
      <c r="A556" s="111"/>
      <c r="B556" s="111"/>
      <c r="C556" s="111"/>
      <c r="D556" s="111"/>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c r="AA556" s="111"/>
    </row>
    <row r="557" spans="1:27" ht="13.8">
      <c r="A557" s="111"/>
      <c r="B557" s="111"/>
      <c r="C557" s="111"/>
      <c r="D557" s="111"/>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row>
    <row r="558" spans="1:27" ht="13.8">
      <c r="A558" s="111"/>
      <c r="B558" s="111"/>
      <c r="C558" s="111"/>
      <c r="D558" s="111"/>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c r="AA558" s="111"/>
    </row>
    <row r="559" spans="1:27" ht="13.8">
      <c r="A559" s="111"/>
      <c r="B559" s="111"/>
      <c r="C559" s="111"/>
      <c r="D559" s="111"/>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c r="AA559" s="111"/>
    </row>
    <row r="560" spans="1:27" ht="13.8">
      <c r="A560" s="111"/>
      <c r="B560" s="111"/>
      <c r="C560" s="111"/>
      <c r="D560" s="111"/>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c r="AA560" s="111"/>
    </row>
    <row r="561" spans="1:27" ht="13.8">
      <c r="A561" s="111"/>
      <c r="B561" s="111"/>
      <c r="C561" s="111"/>
      <c r="D561" s="111"/>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c r="AA561" s="111"/>
    </row>
    <row r="562" spans="1:27" ht="13.8">
      <c r="A562" s="111"/>
      <c r="B562" s="111"/>
      <c r="C562" s="111"/>
      <c r="D562" s="111"/>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c r="AA562" s="111"/>
    </row>
    <row r="563" spans="1:27" ht="13.8">
      <c r="A563" s="111"/>
      <c r="B563" s="111"/>
      <c r="C563" s="111"/>
      <c r="D563" s="111"/>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c r="AA563" s="111"/>
    </row>
    <row r="564" spans="1:27" ht="13.8">
      <c r="A564" s="111"/>
      <c r="B564" s="111"/>
      <c r="C564" s="111"/>
      <c r="D564" s="111"/>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c r="AA564" s="111"/>
    </row>
    <row r="565" spans="1:27" ht="13.8">
      <c r="A565" s="111"/>
      <c r="B565" s="111"/>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row>
    <row r="566" spans="1:27" ht="13.8">
      <c r="A566" s="111"/>
      <c r="B566" s="111"/>
      <c r="C566" s="111"/>
      <c r="D566" s="111"/>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c r="AA566" s="111"/>
    </row>
    <row r="567" spans="1:27" ht="13.8">
      <c r="A567" s="111"/>
      <c r="B567" s="111"/>
      <c r="C567" s="111"/>
      <c r="D567" s="111"/>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c r="AA567" s="111"/>
    </row>
    <row r="568" spans="1:27" ht="13.8">
      <c r="A568" s="111"/>
      <c r="B568" s="111"/>
      <c r="C568" s="111"/>
      <c r="D568" s="111"/>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c r="AA568" s="111"/>
    </row>
    <row r="569" spans="1:27" ht="13.8">
      <c r="A569" s="111"/>
      <c r="B569" s="111"/>
      <c r="C569" s="111"/>
      <c r="D569" s="111"/>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c r="AA569" s="111"/>
    </row>
    <row r="570" spans="1:27" ht="13.8">
      <c r="A570" s="111"/>
      <c r="B570" s="111"/>
      <c r="C570" s="111"/>
      <c r="D570" s="111"/>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c r="AA570" s="111"/>
    </row>
    <row r="571" spans="1:27" ht="13.8">
      <c r="A571" s="111"/>
      <c r="B571" s="111"/>
      <c r="C571" s="111"/>
      <c r="D571" s="111"/>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c r="AA571" s="111"/>
    </row>
    <row r="572" spans="1:27" ht="13.8">
      <c r="A572" s="111"/>
      <c r="B572" s="111"/>
      <c r="C572" s="111"/>
      <c r="D572" s="111"/>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c r="AA572" s="111"/>
    </row>
    <row r="573" spans="1:27" ht="13.8">
      <c r="A573" s="111"/>
      <c r="B573" s="111"/>
      <c r="C573" s="111"/>
      <c r="D573" s="111"/>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c r="AA573" s="111"/>
    </row>
    <row r="574" spans="1:27" ht="13.8">
      <c r="A574" s="111"/>
      <c r="B574" s="111"/>
      <c r="C574" s="111"/>
      <c r="D574" s="111"/>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c r="AA574" s="111"/>
    </row>
    <row r="575" spans="1:27" ht="13.8">
      <c r="A575" s="111"/>
      <c r="B575" s="111"/>
      <c r="C575" s="111"/>
      <c r="D575" s="111"/>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c r="AA575" s="111"/>
    </row>
    <row r="576" spans="1:27" ht="13.8">
      <c r="A576" s="111"/>
      <c r="B576" s="111"/>
      <c r="C576" s="111"/>
      <c r="D576" s="111"/>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c r="AA576" s="111"/>
    </row>
    <row r="577" spans="1:27" ht="13.8">
      <c r="A577" s="111"/>
      <c r="B577" s="111"/>
      <c r="C577" s="111"/>
      <c r="D577" s="111"/>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c r="AA577" s="111"/>
    </row>
    <row r="578" spans="1:27" ht="13.8">
      <c r="A578" s="111"/>
      <c r="B578" s="111"/>
      <c r="C578" s="111"/>
      <c r="D578" s="111"/>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c r="AA578" s="111"/>
    </row>
    <row r="579" spans="1:27" ht="13.8">
      <c r="A579" s="111"/>
      <c r="B579" s="111"/>
      <c r="C579" s="111"/>
      <c r="D579" s="111"/>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c r="AA579" s="111"/>
    </row>
    <row r="580" spans="1:27" ht="13.8">
      <c r="A580" s="111"/>
      <c r="B580" s="111"/>
      <c r="C580" s="111"/>
      <c r="D580" s="111"/>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c r="AA580" s="111"/>
    </row>
    <row r="581" spans="1:27" ht="13.8">
      <c r="A581" s="111"/>
      <c r="B581" s="111"/>
      <c r="C581" s="111"/>
      <c r="D581" s="111"/>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c r="AA581" s="111"/>
    </row>
    <row r="582" spans="1:27" ht="13.8">
      <c r="A582" s="111"/>
      <c r="B582" s="111"/>
      <c r="C582" s="111"/>
      <c r="D582" s="111"/>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c r="AA582" s="111"/>
    </row>
    <row r="583" spans="1:27" ht="13.8">
      <c r="A583" s="111"/>
      <c r="B583" s="111"/>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c r="AA583" s="111"/>
    </row>
    <row r="584" spans="1:27" ht="13.8">
      <c r="A584" s="111"/>
      <c r="B584" s="111"/>
      <c r="C584" s="111"/>
      <c r="D584" s="111"/>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c r="AA584" s="111"/>
    </row>
    <row r="585" spans="1:27" ht="13.8">
      <c r="A585" s="111"/>
      <c r="B585" s="111"/>
      <c r="C585" s="111"/>
      <c r="D585" s="111"/>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c r="AA585" s="111"/>
    </row>
    <row r="586" spans="1:27" ht="13.8">
      <c r="A586" s="111"/>
      <c r="B586" s="111"/>
      <c r="C586" s="111"/>
      <c r="D586" s="111"/>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c r="AA586" s="111"/>
    </row>
    <row r="587" spans="1:27" ht="13.8">
      <c r="A587" s="111"/>
      <c r="B587" s="111"/>
      <c r="C587" s="111"/>
      <c r="D587" s="111"/>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c r="AA587" s="111"/>
    </row>
    <row r="588" spans="1:27" ht="13.8">
      <c r="A588" s="111"/>
      <c r="B588" s="111"/>
      <c r="C588" s="111"/>
      <c r="D588" s="111"/>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c r="AA588" s="111"/>
    </row>
    <row r="589" spans="1:27" ht="13.8">
      <c r="A589" s="111"/>
      <c r="B589" s="111"/>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11"/>
    </row>
    <row r="590" spans="1:27" ht="13.8">
      <c r="A590" s="111"/>
      <c r="B590" s="111"/>
      <c r="C590" s="111"/>
      <c r="D590" s="111"/>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c r="AA590" s="111"/>
    </row>
    <row r="591" spans="1:27" ht="13.8">
      <c r="A591" s="111"/>
      <c r="B591" s="111"/>
      <c r="C591" s="111"/>
      <c r="D591" s="111"/>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c r="AA591" s="111"/>
    </row>
    <row r="592" spans="1:27" ht="13.8">
      <c r="A592" s="111"/>
      <c r="B592" s="111"/>
      <c r="C592" s="111"/>
      <c r="D592" s="111"/>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c r="AA592" s="111"/>
    </row>
    <row r="593" spans="1:27" ht="13.8">
      <c r="A593" s="111"/>
      <c r="B593" s="111"/>
      <c r="C593" s="111"/>
      <c r="D593" s="111"/>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c r="AA593" s="111"/>
    </row>
    <row r="594" spans="1:27" ht="13.8">
      <c r="A594" s="111"/>
      <c r="B594" s="111"/>
      <c r="C594" s="111"/>
      <c r="D594" s="111"/>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c r="AA594" s="111"/>
    </row>
    <row r="595" spans="1:27" ht="13.8">
      <c r="A595" s="111"/>
      <c r="B595" s="111"/>
      <c r="C595" s="111"/>
      <c r="D595" s="111"/>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c r="AA595" s="111"/>
    </row>
    <row r="596" spans="1:27" ht="13.8">
      <c r="A596" s="111"/>
      <c r="B596" s="111"/>
      <c r="C596" s="111"/>
      <c r="D596" s="111"/>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c r="AA596" s="111"/>
    </row>
    <row r="597" spans="1:27" ht="13.8">
      <c r="A597" s="111"/>
      <c r="B597" s="111"/>
      <c r="C597" s="111"/>
      <c r="D597" s="111"/>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c r="AA597" s="111"/>
    </row>
    <row r="598" spans="1:27" ht="13.8">
      <c r="A598" s="111"/>
      <c r="B598" s="111"/>
      <c r="C598" s="111"/>
      <c r="D598" s="111"/>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c r="AA598" s="111"/>
    </row>
    <row r="599" spans="1:27" ht="13.8">
      <c r="A599" s="111"/>
      <c r="B599" s="111"/>
      <c r="C599" s="111"/>
      <c r="D599" s="111"/>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c r="AA599" s="111"/>
    </row>
    <row r="600" spans="1:27" ht="13.8">
      <c r="A600" s="111"/>
      <c r="B600" s="111"/>
      <c r="C600" s="111"/>
      <c r="D600" s="111"/>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c r="AA600" s="111"/>
    </row>
    <row r="601" spans="1:27" ht="13.8">
      <c r="A601" s="111"/>
      <c r="B601" s="111"/>
      <c r="C601" s="111"/>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row>
    <row r="602" spans="1:27" ht="13.8">
      <c r="A602" s="111"/>
      <c r="B602" s="111"/>
      <c r="C602" s="111"/>
      <c r="D602" s="111"/>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c r="AA602" s="111"/>
    </row>
    <row r="603" spans="1:27" ht="13.8">
      <c r="A603" s="111"/>
      <c r="B603" s="111"/>
      <c r="C603" s="111"/>
      <c r="D603" s="111"/>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c r="AA603" s="111"/>
    </row>
    <row r="604" spans="1:27" ht="13.8">
      <c r="A604" s="111"/>
      <c r="B604" s="111"/>
      <c r="C604" s="111"/>
      <c r="D604" s="111"/>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row>
    <row r="605" spans="1:27" ht="13.8">
      <c r="A605" s="111"/>
      <c r="B605" s="111"/>
      <c r="C605" s="111"/>
      <c r="D605" s="111"/>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row>
    <row r="606" spans="1:27" ht="13.8">
      <c r="A606" s="111"/>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row>
    <row r="607" spans="1:27" ht="13.8">
      <c r="A607" s="111"/>
      <c r="B607" s="111"/>
      <c r="C607" s="111"/>
      <c r="D607" s="111"/>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row>
    <row r="608" spans="1:27" ht="13.8">
      <c r="A608" s="111"/>
      <c r="B608" s="111"/>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row>
    <row r="609" spans="1:27" ht="13.8">
      <c r="A609" s="111"/>
      <c r="B609" s="111"/>
      <c r="C609" s="111"/>
      <c r="D609" s="111"/>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c r="AA609" s="111"/>
    </row>
    <row r="610" spans="1:27" ht="13.8">
      <c r="A610" s="111"/>
      <c r="B610" s="111"/>
      <c r="C610" s="111"/>
      <c r="D610" s="111"/>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c r="AA610" s="111"/>
    </row>
    <row r="611" spans="1:27" ht="13.8">
      <c r="A611" s="111"/>
      <c r="B611" s="111"/>
      <c r="C611" s="111"/>
      <c r="D611" s="111"/>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c r="AA611" s="111"/>
    </row>
    <row r="612" spans="1:27" ht="13.8">
      <c r="A612" s="111"/>
      <c r="B612" s="111"/>
      <c r="C612" s="111"/>
      <c r="D612" s="111"/>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c r="AA612" s="111"/>
    </row>
    <row r="613" spans="1:27" ht="13.8">
      <c r="A613" s="111"/>
      <c r="B613" s="111"/>
      <c r="C613" s="111"/>
      <c r="D613" s="111"/>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c r="AA613" s="111"/>
    </row>
    <row r="614" spans="1:27" ht="13.8">
      <c r="A614" s="111"/>
      <c r="B614" s="111"/>
      <c r="C614" s="111"/>
      <c r="D614" s="111"/>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c r="AA614" s="111"/>
    </row>
    <row r="615" spans="1:27" ht="13.8">
      <c r="A615" s="111"/>
      <c r="B615" s="111"/>
      <c r="C615" s="111"/>
      <c r="D615" s="111"/>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c r="AA615" s="111"/>
    </row>
    <row r="616" spans="1:27" ht="13.8">
      <c r="A616" s="111"/>
      <c r="B616" s="111"/>
      <c r="C616" s="111"/>
      <c r="D616" s="111"/>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c r="AA616" s="111"/>
    </row>
    <row r="617" spans="1:27" ht="13.8">
      <c r="A617" s="111"/>
      <c r="B617" s="111"/>
      <c r="C617" s="111"/>
      <c r="D617" s="111"/>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c r="AA617" s="111"/>
    </row>
    <row r="618" spans="1:27" ht="13.8">
      <c r="A618" s="111"/>
      <c r="B618" s="111"/>
      <c r="C618" s="111"/>
      <c r="D618" s="111"/>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c r="AA618" s="111"/>
    </row>
    <row r="619" spans="1:27" ht="13.8">
      <c r="A619" s="111"/>
      <c r="B619" s="111"/>
      <c r="C619" s="111"/>
      <c r="D619" s="111"/>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c r="AA619" s="111"/>
    </row>
    <row r="620" spans="1:27" ht="13.8">
      <c r="A620" s="111"/>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row>
    <row r="621" spans="1:27" ht="13.8">
      <c r="A621" s="111"/>
      <c r="B621" s="111"/>
      <c r="C621" s="111"/>
      <c r="D621" s="111"/>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c r="AA621" s="111"/>
    </row>
    <row r="622" spans="1:27" ht="13.8">
      <c r="A622" s="111"/>
      <c r="B622" s="111"/>
      <c r="C622" s="111"/>
      <c r="D622" s="111"/>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c r="AA622" s="111"/>
    </row>
    <row r="623" spans="1:27" ht="13.8">
      <c r="A623" s="111"/>
      <c r="B623" s="111"/>
      <c r="C623" s="111"/>
      <c r="D623" s="111"/>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c r="AA623" s="111"/>
    </row>
    <row r="624" spans="1:27" ht="13.8">
      <c r="A624" s="111"/>
      <c r="B624" s="111"/>
      <c r="C624" s="111"/>
      <c r="D624" s="111"/>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c r="AA624" s="111"/>
    </row>
    <row r="625" spans="1:27" ht="13.8">
      <c r="A625" s="111"/>
      <c r="B625" s="111"/>
      <c r="C625" s="111"/>
      <c r="D625" s="111"/>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c r="AA625" s="111"/>
    </row>
    <row r="626" spans="1:27" ht="13.8">
      <c r="A626" s="111"/>
      <c r="B626" s="111"/>
      <c r="C626" s="111"/>
      <c r="D626" s="111"/>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c r="AA626" s="111"/>
    </row>
    <row r="627" spans="1:27" ht="13.8">
      <c r="A627" s="111"/>
      <c r="B627" s="111"/>
      <c r="C627" s="111"/>
      <c r="D627" s="111"/>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c r="AA627" s="111"/>
    </row>
    <row r="628" spans="1:27" ht="13.8">
      <c r="A628" s="111"/>
      <c r="B628" s="111"/>
      <c r="C628" s="111"/>
      <c r="D628" s="111"/>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c r="AA628" s="111"/>
    </row>
    <row r="629" spans="1:27" ht="13.8">
      <c r="A629" s="111"/>
      <c r="B629" s="111"/>
      <c r="C629" s="111"/>
      <c r="D629" s="111"/>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c r="AA629" s="111"/>
    </row>
    <row r="630" spans="1:27" ht="13.8">
      <c r="A630" s="111"/>
      <c r="B630" s="111"/>
      <c r="C630" s="111"/>
      <c r="D630" s="111"/>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c r="AA630" s="111"/>
    </row>
    <row r="631" spans="1:27" ht="13.8">
      <c r="A631" s="111"/>
      <c r="B631" s="111"/>
      <c r="C631" s="111"/>
      <c r="D631" s="111"/>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c r="AA631" s="111"/>
    </row>
    <row r="632" spans="1:27" ht="13.8">
      <c r="A632" s="111"/>
      <c r="B632" s="111"/>
      <c r="C632" s="111"/>
      <c r="D632" s="111"/>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c r="AA632" s="111"/>
    </row>
    <row r="633" spans="1:27" ht="13.8">
      <c r="A633" s="111"/>
      <c r="B633" s="111"/>
      <c r="C633" s="111"/>
      <c r="D633" s="111"/>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c r="AA633" s="111"/>
    </row>
    <row r="634" spans="1:27" ht="13.8">
      <c r="A634" s="111"/>
      <c r="B634" s="111"/>
      <c r="C634" s="111"/>
      <c r="D634" s="111"/>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c r="AA634" s="111"/>
    </row>
    <row r="635" spans="1:27" ht="13.8">
      <c r="A635" s="111"/>
      <c r="B635" s="111"/>
      <c r="C635" s="111"/>
      <c r="D635" s="111"/>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c r="AA635" s="111"/>
    </row>
    <row r="636" spans="1:27" ht="13.8">
      <c r="A636" s="111"/>
      <c r="B636" s="111"/>
      <c r="C636" s="111"/>
      <c r="D636" s="111"/>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c r="AA636" s="111"/>
    </row>
    <row r="637" spans="1:27" ht="13.8">
      <c r="A637" s="111"/>
      <c r="B637" s="111"/>
      <c r="C637" s="111"/>
      <c r="D637" s="111"/>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c r="AA637" s="111"/>
    </row>
    <row r="638" spans="1:27" ht="13.8">
      <c r="A638" s="111"/>
      <c r="B638" s="111"/>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row>
    <row r="639" spans="1:27" ht="13.8">
      <c r="A639" s="111"/>
      <c r="B639" s="111"/>
      <c r="C639" s="111"/>
      <c r="D639" s="111"/>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c r="AA639" s="111"/>
    </row>
    <row r="640" spans="1:27" ht="13.8">
      <c r="A640" s="111"/>
      <c r="B640" s="111"/>
      <c r="C640" s="111"/>
      <c r="D640" s="111"/>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c r="AA640" s="111"/>
    </row>
    <row r="641" spans="1:27" ht="13.8">
      <c r="A641" s="111"/>
      <c r="B641" s="111"/>
      <c r="C641" s="111"/>
      <c r="D641" s="111"/>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row>
    <row r="642" spans="1:27" ht="13.8">
      <c r="A642" s="111"/>
      <c r="B642" s="111"/>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row>
    <row r="643" spans="1:27" ht="13.8">
      <c r="A643" s="111"/>
      <c r="B643" s="111"/>
      <c r="C643" s="111"/>
      <c r="D643" s="111"/>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c r="AA643" s="111"/>
    </row>
    <row r="644" spans="1:27" ht="13.8">
      <c r="A644" s="111"/>
      <c r="B644" s="111"/>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row>
    <row r="645" spans="1:27" ht="13.8">
      <c r="A645" s="111"/>
      <c r="B645" s="111"/>
      <c r="C645" s="111"/>
      <c r="D645" s="111"/>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c r="AA645" s="111"/>
    </row>
    <row r="646" spans="1:27" ht="13.8">
      <c r="A646" s="111"/>
      <c r="B646" s="111"/>
      <c r="C646" s="111"/>
      <c r="D646" s="111"/>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c r="AA646" s="111"/>
    </row>
    <row r="647" spans="1:27" ht="13.8">
      <c r="A647" s="111"/>
      <c r="B647" s="111"/>
      <c r="C647" s="111"/>
      <c r="D647" s="111"/>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c r="AA647" s="111"/>
    </row>
    <row r="648" spans="1:27" ht="13.8">
      <c r="A648" s="111"/>
      <c r="B648" s="111"/>
      <c r="C648" s="111"/>
      <c r="D648" s="111"/>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c r="AA648" s="111"/>
    </row>
    <row r="649" spans="1:27" ht="13.8">
      <c r="A649" s="111"/>
      <c r="B649" s="111"/>
      <c r="C649" s="111"/>
      <c r="D649" s="111"/>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c r="AA649" s="111"/>
    </row>
    <row r="650" spans="1:27" ht="13.8">
      <c r="A650" s="111"/>
      <c r="B650" s="111"/>
      <c r="C650" s="111"/>
      <c r="D650" s="111"/>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c r="AA650" s="111"/>
    </row>
    <row r="651" spans="1:27" ht="13.8">
      <c r="A651" s="111"/>
      <c r="B651" s="111"/>
      <c r="C651" s="111"/>
      <c r="D651" s="111"/>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c r="AA651" s="111"/>
    </row>
    <row r="652" spans="1:27" ht="13.8">
      <c r="A652" s="111"/>
      <c r="B652" s="111"/>
      <c r="C652" s="111"/>
      <c r="D652" s="111"/>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c r="AA652" s="111"/>
    </row>
    <row r="653" spans="1:27" ht="13.8">
      <c r="A653" s="111"/>
      <c r="B653" s="111"/>
      <c r="C653" s="111"/>
      <c r="D653" s="111"/>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c r="AA653" s="111"/>
    </row>
    <row r="654" spans="1:27" ht="13.8">
      <c r="A654" s="111"/>
      <c r="B654" s="111"/>
      <c r="C654" s="111"/>
      <c r="D654" s="111"/>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c r="AA654" s="111"/>
    </row>
    <row r="655" spans="1:27" ht="13.8">
      <c r="A655" s="111"/>
      <c r="B655" s="111"/>
      <c r="C655" s="111"/>
      <c r="D655" s="111"/>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c r="AA655" s="111"/>
    </row>
    <row r="656" spans="1:27" ht="13.8">
      <c r="A656" s="111"/>
      <c r="B656" s="111"/>
      <c r="C656" s="111"/>
      <c r="D656" s="111"/>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c r="AA656" s="111"/>
    </row>
    <row r="657" spans="1:27" ht="13.8">
      <c r="A657" s="111"/>
      <c r="B657" s="111"/>
      <c r="C657" s="111"/>
      <c r="D657" s="111"/>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c r="AA657" s="111"/>
    </row>
    <row r="658" spans="1:27" ht="13.8">
      <c r="A658" s="111"/>
      <c r="B658" s="111"/>
      <c r="C658" s="111"/>
      <c r="D658" s="111"/>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c r="AA658" s="111"/>
    </row>
    <row r="659" spans="1:27" ht="13.8">
      <c r="A659" s="111"/>
      <c r="B659" s="111"/>
      <c r="C659" s="111"/>
      <c r="D659" s="111"/>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c r="AA659" s="111"/>
    </row>
    <row r="660" spans="1:27" ht="13.8">
      <c r="A660" s="111"/>
      <c r="B660" s="111"/>
      <c r="C660" s="111"/>
      <c r="D660" s="111"/>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c r="AA660" s="111"/>
    </row>
    <row r="661" spans="1:27" ht="13.8">
      <c r="A661" s="111"/>
      <c r="B661" s="111"/>
      <c r="C661" s="111"/>
      <c r="D661" s="111"/>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c r="AA661" s="111"/>
    </row>
    <row r="662" spans="1:27" ht="13.8">
      <c r="A662" s="111"/>
      <c r="B662" s="111"/>
      <c r="C662" s="111"/>
      <c r="D662" s="111"/>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c r="AA662" s="111"/>
    </row>
    <row r="663" spans="1:27" ht="13.8">
      <c r="A663" s="111"/>
      <c r="B663" s="111"/>
      <c r="C663" s="111"/>
      <c r="D663" s="111"/>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c r="AA663" s="111"/>
    </row>
    <row r="664" spans="1:27" ht="13.8">
      <c r="A664" s="111"/>
      <c r="B664" s="111"/>
      <c r="C664" s="111"/>
      <c r="D664" s="111"/>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c r="AA664" s="111"/>
    </row>
    <row r="665" spans="1:27" ht="13.8">
      <c r="A665" s="111"/>
      <c r="B665" s="111"/>
      <c r="C665" s="111"/>
      <c r="D665" s="111"/>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c r="AA665" s="111"/>
    </row>
    <row r="666" spans="1:27" ht="13.8">
      <c r="A666" s="111"/>
      <c r="B666" s="111"/>
      <c r="C666" s="111"/>
      <c r="D666" s="111"/>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c r="AA666" s="111"/>
    </row>
    <row r="667" spans="1:27" ht="13.8">
      <c r="A667" s="111"/>
      <c r="B667" s="111"/>
      <c r="C667" s="111"/>
      <c r="D667" s="111"/>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c r="AA667" s="111"/>
    </row>
    <row r="668" spans="1:27" ht="13.8">
      <c r="A668" s="111"/>
      <c r="B668" s="111"/>
      <c r="C668" s="111"/>
      <c r="D668" s="111"/>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c r="AA668" s="111"/>
    </row>
    <row r="669" spans="1:27" ht="13.8">
      <c r="A669" s="111"/>
      <c r="B669" s="111"/>
      <c r="C669" s="111"/>
      <c r="D669" s="111"/>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c r="AA669" s="111"/>
    </row>
    <row r="670" spans="1:27" ht="13.8">
      <c r="A670" s="111"/>
      <c r="B670" s="111"/>
      <c r="C670" s="111"/>
      <c r="D670" s="111"/>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c r="AA670" s="111"/>
    </row>
    <row r="671" spans="1:27" ht="13.8">
      <c r="A671" s="111"/>
      <c r="B671" s="111"/>
      <c r="C671" s="111"/>
      <c r="D671" s="111"/>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c r="AA671" s="111"/>
    </row>
    <row r="672" spans="1:27" ht="13.8">
      <c r="A672" s="111"/>
      <c r="B672" s="111"/>
      <c r="C672" s="111"/>
      <c r="D672" s="111"/>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c r="AA672" s="111"/>
    </row>
    <row r="673" spans="1:27" ht="13.8">
      <c r="A673" s="111"/>
      <c r="B673" s="111"/>
      <c r="C673" s="111"/>
      <c r="D673" s="111"/>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c r="AA673" s="111"/>
    </row>
    <row r="674" spans="1:27" ht="13.8">
      <c r="A674" s="111"/>
      <c r="B674" s="111"/>
      <c r="C674" s="111"/>
      <c r="D674" s="111"/>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c r="AA674" s="111"/>
    </row>
    <row r="675" spans="1:27" ht="13.8">
      <c r="A675" s="111"/>
      <c r="B675" s="111"/>
      <c r="C675" s="111"/>
      <c r="D675" s="111"/>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c r="AA675" s="111"/>
    </row>
    <row r="676" spans="1:27" ht="13.8">
      <c r="A676" s="111"/>
      <c r="B676" s="111"/>
      <c r="C676" s="111"/>
      <c r="D676" s="111"/>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c r="AA676" s="111"/>
    </row>
    <row r="677" spans="1:27" ht="13.8">
      <c r="A677" s="111"/>
      <c r="B677" s="111"/>
      <c r="C677" s="111"/>
      <c r="D677" s="111"/>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c r="AA677" s="111"/>
    </row>
    <row r="678" spans="1:27" ht="13.8">
      <c r="A678" s="111"/>
      <c r="B678" s="111"/>
      <c r="C678" s="111"/>
      <c r="D678" s="111"/>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c r="AA678" s="111"/>
    </row>
    <row r="679" spans="1:27" ht="13.8">
      <c r="A679" s="111"/>
      <c r="B679" s="111"/>
      <c r="C679" s="111"/>
      <c r="D679" s="111"/>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c r="AA679" s="111"/>
    </row>
    <row r="680" spans="1:27" ht="13.8">
      <c r="A680" s="111"/>
      <c r="B680" s="111"/>
      <c r="C680" s="111"/>
      <c r="D680" s="111"/>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c r="AA680" s="111"/>
    </row>
    <row r="681" spans="1:27" ht="13.8">
      <c r="A681" s="111"/>
      <c r="B681" s="111"/>
      <c r="C681" s="111"/>
      <c r="D681" s="111"/>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c r="AA681" s="111"/>
    </row>
    <row r="682" spans="1:27" ht="13.8">
      <c r="A682" s="111"/>
      <c r="B682" s="111"/>
      <c r="C682" s="111"/>
      <c r="D682" s="111"/>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c r="AA682" s="111"/>
    </row>
    <row r="683" spans="1:27" ht="13.8">
      <c r="A683" s="111"/>
      <c r="B683" s="111"/>
      <c r="C683" s="111"/>
      <c r="D683" s="111"/>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c r="AA683" s="111"/>
    </row>
    <row r="684" spans="1:27" ht="13.8">
      <c r="A684" s="111"/>
      <c r="B684" s="111"/>
      <c r="C684" s="111"/>
      <c r="D684" s="111"/>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c r="AA684" s="111"/>
    </row>
    <row r="685" spans="1:27" ht="13.8">
      <c r="A685" s="111"/>
      <c r="B685" s="111"/>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row>
    <row r="686" spans="1:27" ht="13.8">
      <c r="A686" s="111"/>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row>
    <row r="687" spans="1:27" ht="13.8">
      <c r="A687" s="111"/>
      <c r="B687" s="111"/>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11"/>
    </row>
    <row r="688" spans="1:27" ht="13.8">
      <c r="A688" s="111"/>
      <c r="B688" s="111"/>
      <c r="C688" s="111"/>
      <c r="D688" s="111"/>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c r="AA688" s="111"/>
    </row>
    <row r="689" spans="1:27" ht="13.8">
      <c r="A689" s="111"/>
      <c r="B689" s="111"/>
      <c r="C689" s="111"/>
      <c r="D689" s="111"/>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c r="AA689" s="111"/>
    </row>
    <row r="690" spans="1:27" ht="13.8">
      <c r="A690" s="111"/>
      <c r="B690" s="111"/>
      <c r="C690" s="111"/>
      <c r="D690" s="111"/>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c r="AA690" s="111"/>
    </row>
    <row r="691" spans="1:27" ht="13.8">
      <c r="A691" s="111"/>
      <c r="B691" s="111"/>
      <c r="C691" s="111"/>
      <c r="D691" s="111"/>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c r="AA691" s="111"/>
    </row>
    <row r="692" spans="1:27" ht="13.8">
      <c r="A692" s="111"/>
      <c r="B692" s="111"/>
      <c r="C692" s="111"/>
      <c r="D692" s="111"/>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c r="AA692" s="111"/>
    </row>
    <row r="693" spans="1:27" ht="13.8">
      <c r="A693" s="111"/>
      <c r="B693" s="111"/>
      <c r="C693" s="111"/>
      <c r="D693" s="111"/>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c r="AA693" s="111"/>
    </row>
    <row r="694" spans="1:27" ht="13.8">
      <c r="A694" s="111"/>
      <c r="B694" s="111"/>
      <c r="C694" s="111"/>
      <c r="D694" s="111"/>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c r="AA694" s="111"/>
    </row>
    <row r="695" spans="1:27" ht="13.8">
      <c r="A695" s="111"/>
      <c r="B695" s="111"/>
      <c r="C695" s="111"/>
      <c r="D695" s="111"/>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c r="AA695" s="111"/>
    </row>
    <row r="696" spans="1:27" ht="13.8">
      <c r="A696" s="111"/>
      <c r="B696" s="111"/>
      <c r="C696" s="111"/>
      <c r="D696" s="111"/>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c r="AA696" s="111"/>
    </row>
    <row r="697" spans="1:27" ht="13.8">
      <c r="A697" s="111"/>
      <c r="B697" s="111"/>
      <c r="C697" s="111"/>
      <c r="D697" s="111"/>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c r="AA697" s="111"/>
    </row>
    <row r="698" spans="1:27" ht="13.8">
      <c r="A698" s="111"/>
      <c r="B698" s="111"/>
      <c r="C698" s="111"/>
      <c r="D698" s="111"/>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c r="AA698" s="111"/>
    </row>
    <row r="699" spans="1:27" ht="13.8">
      <c r="A699" s="111"/>
      <c r="B699" s="111"/>
      <c r="C699" s="111"/>
      <c r="D699" s="111"/>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c r="AA699" s="111"/>
    </row>
    <row r="700" spans="1:27" ht="13.8">
      <c r="A700" s="111"/>
      <c r="B700" s="111"/>
      <c r="C700" s="111"/>
      <c r="D700" s="111"/>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c r="AA700" s="111"/>
    </row>
    <row r="701" spans="1:27" ht="13.8">
      <c r="A701" s="111"/>
      <c r="B701" s="111"/>
      <c r="C701" s="111"/>
      <c r="D701" s="111"/>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c r="AA701" s="111"/>
    </row>
    <row r="702" spans="1:27" ht="13.8">
      <c r="A702" s="111"/>
      <c r="B702" s="111"/>
      <c r="C702" s="111"/>
      <c r="D702" s="111"/>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c r="AA702" s="111"/>
    </row>
    <row r="703" spans="1:27" ht="13.8">
      <c r="A703" s="111"/>
      <c r="B703" s="111"/>
      <c r="C703" s="111"/>
      <c r="D703" s="111"/>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c r="AA703" s="111"/>
    </row>
    <row r="704" spans="1:27" ht="13.8">
      <c r="A704" s="111"/>
      <c r="B704" s="111"/>
      <c r="C704" s="111"/>
      <c r="D704" s="111"/>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c r="AA704" s="111"/>
    </row>
    <row r="705" spans="1:27" ht="13.8">
      <c r="A705" s="111"/>
      <c r="B705" s="111"/>
      <c r="C705" s="111"/>
      <c r="D705" s="111"/>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c r="AA705" s="111"/>
    </row>
    <row r="706" spans="1:27" ht="13.8">
      <c r="A706" s="111"/>
      <c r="B706" s="111"/>
      <c r="C706" s="111"/>
      <c r="D706" s="111"/>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c r="AA706" s="111"/>
    </row>
    <row r="707" spans="1:27" ht="13.8">
      <c r="A707" s="111"/>
      <c r="B707" s="111"/>
      <c r="C707" s="111"/>
      <c r="D707" s="111"/>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c r="AA707" s="111"/>
    </row>
    <row r="708" spans="1:27" ht="13.8">
      <c r="A708" s="111"/>
      <c r="B708" s="111"/>
      <c r="C708" s="111"/>
      <c r="D708" s="111"/>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c r="AA708" s="111"/>
    </row>
    <row r="709" spans="1:27" ht="13.8">
      <c r="A709" s="111"/>
      <c r="B709" s="111"/>
      <c r="C709" s="111"/>
      <c r="D709" s="111"/>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c r="AA709" s="111"/>
    </row>
    <row r="710" spans="1:27" ht="13.8">
      <c r="A710" s="111"/>
      <c r="B710" s="111"/>
      <c r="C710" s="111"/>
      <c r="D710" s="111"/>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c r="AA710" s="111"/>
    </row>
    <row r="711" spans="1:27" ht="13.8">
      <c r="A711" s="111"/>
      <c r="B711" s="111"/>
      <c r="C711" s="111"/>
      <c r="D711" s="111"/>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c r="AA711" s="111"/>
    </row>
    <row r="712" spans="1:27" ht="13.8">
      <c r="A712" s="111"/>
      <c r="B712" s="111"/>
      <c r="C712" s="111"/>
      <c r="D712" s="111"/>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c r="AA712" s="111"/>
    </row>
    <row r="713" spans="1:27" ht="13.8">
      <c r="A713" s="111"/>
      <c r="B713" s="111"/>
      <c r="C713" s="111"/>
      <c r="D713" s="111"/>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c r="AA713" s="111"/>
    </row>
    <row r="714" spans="1:27" ht="13.8">
      <c r="A714" s="111"/>
      <c r="B714" s="111"/>
      <c r="C714" s="111"/>
      <c r="D714" s="111"/>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c r="AA714" s="111"/>
    </row>
    <row r="715" spans="1:27" ht="13.8">
      <c r="A715" s="111"/>
      <c r="B715" s="111"/>
      <c r="C715" s="111"/>
      <c r="D715" s="111"/>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c r="AA715" s="111"/>
    </row>
    <row r="716" spans="1:27" ht="13.8">
      <c r="A716" s="111"/>
      <c r="B716" s="111"/>
      <c r="C716" s="111"/>
      <c r="D716" s="111"/>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c r="AA716" s="111"/>
    </row>
    <row r="717" spans="1:27" ht="13.8">
      <c r="A717" s="111"/>
      <c r="B717" s="111"/>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c r="AA717" s="111"/>
    </row>
    <row r="718" spans="1:27" ht="13.8">
      <c r="A718" s="111"/>
      <c r="B718" s="111"/>
      <c r="C718" s="111"/>
      <c r="D718" s="111"/>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c r="AA718" s="111"/>
    </row>
    <row r="719" spans="1:27" ht="13.8">
      <c r="A719" s="111"/>
      <c r="B719" s="111"/>
      <c r="C719" s="111"/>
      <c r="D719" s="111"/>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c r="AA719" s="111"/>
    </row>
    <row r="720" spans="1:27" ht="13.8">
      <c r="A720" s="111"/>
      <c r="B720" s="111"/>
      <c r="C720" s="111"/>
      <c r="D720" s="111"/>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c r="AA720" s="111"/>
    </row>
    <row r="721" spans="1:27" ht="13.8">
      <c r="A721" s="111"/>
      <c r="B721" s="111"/>
      <c r="C721" s="111"/>
      <c r="D721" s="111"/>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c r="AA721" s="111"/>
    </row>
    <row r="722" spans="1:27" ht="13.8">
      <c r="A722" s="111"/>
      <c r="B722" s="111"/>
      <c r="C722" s="111"/>
      <c r="D722" s="111"/>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c r="AA722" s="111"/>
    </row>
    <row r="723" spans="1:27" ht="13.8">
      <c r="A723" s="111"/>
      <c r="B723" s="111"/>
      <c r="C723" s="111"/>
      <c r="D723" s="111"/>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c r="AA723" s="111"/>
    </row>
    <row r="724" spans="1:27" ht="13.8">
      <c r="A724" s="111"/>
      <c r="B724" s="111"/>
      <c r="C724" s="111"/>
      <c r="D724" s="111"/>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c r="AA724" s="111"/>
    </row>
    <row r="725" spans="1:27" ht="13.8">
      <c r="A725" s="111"/>
      <c r="B725" s="111"/>
      <c r="C725" s="111"/>
      <c r="D725" s="111"/>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c r="AA725" s="111"/>
    </row>
    <row r="726" spans="1:27" ht="13.8">
      <c r="A726" s="111"/>
      <c r="B726" s="111"/>
      <c r="C726" s="111"/>
      <c r="D726" s="111"/>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c r="AA726" s="111"/>
    </row>
    <row r="727" spans="1:27" ht="13.8">
      <c r="A727" s="111"/>
      <c r="B727" s="111"/>
      <c r="C727" s="111"/>
      <c r="D727" s="111"/>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c r="AA727" s="111"/>
    </row>
    <row r="728" spans="1:27" ht="13.8">
      <c r="A728" s="111"/>
      <c r="B728" s="111"/>
      <c r="C728" s="111"/>
      <c r="D728" s="111"/>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c r="AA728" s="111"/>
    </row>
    <row r="729" spans="1:27" ht="13.8">
      <c r="A729" s="111"/>
      <c r="B729" s="111"/>
      <c r="C729" s="111"/>
      <c r="D729" s="111"/>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row>
    <row r="730" spans="1:27" ht="13.8">
      <c r="A730" s="111"/>
      <c r="B730" s="111"/>
      <c r="C730" s="111"/>
      <c r="D730" s="111"/>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c r="AA730" s="111"/>
    </row>
    <row r="731" spans="1:27" ht="13.8">
      <c r="A731" s="111"/>
      <c r="B731" s="111"/>
      <c r="C731" s="111"/>
      <c r="D731" s="111"/>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c r="AA731" s="111"/>
    </row>
    <row r="732" spans="1:27" ht="13.8">
      <c r="A732" s="111"/>
      <c r="B732" s="111"/>
      <c r="C732" s="111"/>
      <c r="D732" s="111"/>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c r="AA732" s="111"/>
    </row>
    <row r="733" spans="1:27" ht="13.8">
      <c r="A733" s="111"/>
      <c r="B733" s="111"/>
      <c r="C733" s="111"/>
      <c r="D733" s="111"/>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c r="AA733" s="111"/>
    </row>
    <row r="734" spans="1:27" ht="13.8">
      <c r="A734" s="111"/>
      <c r="B734" s="111"/>
      <c r="C734" s="111"/>
      <c r="D734" s="111"/>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c r="AA734" s="111"/>
    </row>
    <row r="735" spans="1:27" ht="13.8">
      <c r="A735" s="111"/>
      <c r="B735" s="111"/>
      <c r="C735" s="111"/>
      <c r="D735" s="111"/>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c r="AA735" s="111"/>
    </row>
    <row r="736" spans="1:27" ht="13.8">
      <c r="A736" s="111"/>
      <c r="B736" s="111"/>
      <c r="C736" s="111"/>
      <c r="D736" s="111"/>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c r="AA736" s="111"/>
    </row>
    <row r="737" spans="1:27" ht="13.8">
      <c r="A737" s="111"/>
      <c r="B737" s="111"/>
      <c r="C737" s="111"/>
      <c r="D737" s="111"/>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c r="AA737" s="111"/>
    </row>
    <row r="738" spans="1:27" ht="13.8">
      <c r="A738" s="111"/>
      <c r="B738" s="111"/>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c r="AA738" s="111"/>
    </row>
    <row r="739" spans="1:27" ht="13.8">
      <c r="A739" s="111"/>
      <c r="B739" s="111"/>
      <c r="C739" s="111"/>
      <c r="D739" s="111"/>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c r="AA739" s="111"/>
    </row>
    <row r="740" spans="1:27" ht="13.8">
      <c r="A740" s="111"/>
      <c r="B740" s="111"/>
      <c r="C740" s="111"/>
      <c r="D740" s="111"/>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c r="AA740" s="111"/>
    </row>
    <row r="741" spans="1:27" ht="13.8">
      <c r="A741" s="111"/>
      <c r="B741" s="111"/>
      <c r="C741" s="111"/>
      <c r="D741" s="111"/>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c r="AA741" s="111"/>
    </row>
    <row r="742" spans="1:27" ht="13.8">
      <c r="A742" s="111"/>
      <c r="B742" s="111"/>
      <c r="C742" s="111"/>
      <c r="D742" s="111"/>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c r="AA742" s="111"/>
    </row>
    <row r="743" spans="1:27" ht="13.8">
      <c r="A743" s="111"/>
      <c r="B743" s="111"/>
      <c r="C743" s="111"/>
      <c r="D743" s="111"/>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c r="AA743" s="111"/>
    </row>
    <row r="744" spans="1:27" ht="13.8">
      <c r="A744" s="111"/>
      <c r="B744" s="111"/>
      <c r="C744" s="111"/>
      <c r="D744" s="111"/>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c r="AA744" s="111"/>
    </row>
    <row r="745" spans="1:27" ht="13.8">
      <c r="A745" s="111"/>
      <c r="B745" s="111"/>
      <c r="C745" s="111"/>
      <c r="D745" s="111"/>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c r="AA745" s="111"/>
    </row>
    <row r="746" spans="1:27" ht="13.8">
      <c r="A746" s="111"/>
      <c r="B746" s="111"/>
      <c r="C746" s="111"/>
      <c r="D746" s="111"/>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c r="AA746" s="111"/>
    </row>
    <row r="747" spans="1:27" ht="13.8">
      <c r="A747" s="111"/>
      <c r="B747" s="111"/>
      <c r="C747" s="111"/>
      <c r="D747" s="111"/>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c r="AA747" s="111"/>
    </row>
    <row r="748" spans="1:27" ht="13.8">
      <c r="A748" s="111"/>
      <c r="B748" s="111"/>
      <c r="C748" s="111"/>
      <c r="D748" s="111"/>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c r="AA748" s="111"/>
    </row>
    <row r="749" spans="1:27" ht="13.8">
      <c r="A749" s="111"/>
      <c r="B749" s="111"/>
      <c r="C749" s="111"/>
      <c r="D749" s="111"/>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c r="AA749" s="111"/>
    </row>
    <row r="750" spans="1:27" ht="13.8">
      <c r="A750" s="111"/>
      <c r="B750" s="111"/>
      <c r="C750" s="111"/>
      <c r="D750" s="111"/>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c r="AA750" s="111"/>
    </row>
    <row r="751" spans="1:27" ht="13.8">
      <c r="A751" s="111"/>
      <c r="B751" s="111"/>
      <c r="C751" s="111"/>
      <c r="D751" s="111"/>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c r="AA751" s="111"/>
    </row>
    <row r="752" spans="1:27" ht="13.8">
      <c r="A752" s="111"/>
      <c r="B752" s="111"/>
      <c r="C752" s="111"/>
      <c r="D752" s="111"/>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c r="AA752" s="111"/>
    </row>
    <row r="753" spans="1:27" ht="13.8">
      <c r="A753" s="111"/>
      <c r="B753" s="111"/>
      <c r="C753" s="111"/>
      <c r="D753" s="111"/>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c r="AA753" s="111"/>
    </row>
    <row r="754" spans="1:27" ht="13.8">
      <c r="A754" s="111"/>
      <c r="B754" s="111"/>
      <c r="C754" s="111"/>
      <c r="D754" s="111"/>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c r="AA754" s="111"/>
    </row>
    <row r="755" spans="1:27" ht="13.8">
      <c r="A755" s="111"/>
      <c r="B755" s="111"/>
      <c r="C755" s="111"/>
      <c r="D755" s="111"/>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c r="AA755" s="111"/>
    </row>
    <row r="756" spans="1:27" ht="13.8">
      <c r="A756" s="111"/>
      <c r="B756" s="111"/>
      <c r="C756" s="111"/>
      <c r="D756" s="111"/>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c r="AA756" s="111"/>
    </row>
    <row r="757" spans="1:27" ht="13.8">
      <c r="A757" s="111"/>
      <c r="B757" s="111"/>
      <c r="C757" s="111"/>
      <c r="D757" s="111"/>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c r="AA757" s="111"/>
    </row>
    <row r="758" spans="1:27" ht="13.8">
      <c r="A758" s="111"/>
      <c r="B758" s="111"/>
      <c r="C758" s="111"/>
      <c r="D758" s="111"/>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c r="AA758" s="111"/>
    </row>
    <row r="759" spans="1:27" ht="13.8">
      <c r="A759" s="111"/>
      <c r="B759" s="111"/>
      <c r="C759" s="111"/>
      <c r="D759" s="111"/>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c r="AA759" s="111"/>
    </row>
    <row r="760" spans="1:27" ht="13.8">
      <c r="A760" s="111"/>
      <c r="B760" s="111"/>
      <c r="C760" s="111"/>
      <c r="D760" s="111"/>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c r="AA760" s="111"/>
    </row>
    <row r="761" spans="1:27" ht="13.8">
      <c r="A761" s="111"/>
      <c r="B761" s="111"/>
      <c r="C761" s="111"/>
      <c r="D761" s="111"/>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c r="AA761" s="111"/>
    </row>
    <row r="762" spans="1:27" ht="13.8">
      <c r="A762" s="111"/>
      <c r="B762" s="111"/>
      <c r="C762" s="111"/>
      <c r="D762" s="111"/>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c r="AA762" s="111"/>
    </row>
    <row r="763" spans="1:27" ht="13.8">
      <c r="A763" s="111"/>
      <c r="B763" s="111"/>
      <c r="C763" s="111"/>
      <c r="D763" s="111"/>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c r="AA763" s="111"/>
    </row>
    <row r="764" spans="1:27" ht="13.8">
      <c r="A764" s="111"/>
      <c r="B764" s="111"/>
      <c r="C764" s="111"/>
      <c r="D764" s="111"/>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c r="AA764" s="111"/>
    </row>
    <row r="765" spans="1:27" ht="13.8">
      <c r="A765" s="111"/>
      <c r="B765" s="111"/>
      <c r="C765" s="111"/>
      <c r="D765" s="111"/>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c r="AA765" s="111"/>
    </row>
    <row r="766" spans="1:27" ht="13.8">
      <c r="A766" s="111"/>
      <c r="B766" s="111"/>
      <c r="C766" s="111"/>
      <c r="D766" s="111"/>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c r="AA766" s="111"/>
    </row>
    <row r="767" spans="1:27" ht="13.8">
      <c r="A767" s="111"/>
      <c r="B767" s="111"/>
      <c r="C767" s="111"/>
      <c r="D767" s="111"/>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c r="AA767" s="111"/>
    </row>
    <row r="768" spans="1:27" ht="13.8">
      <c r="A768" s="111"/>
      <c r="B768" s="111"/>
      <c r="C768" s="111"/>
      <c r="D768" s="111"/>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c r="AA768" s="111"/>
    </row>
    <row r="769" spans="1:27" ht="13.8">
      <c r="A769" s="111"/>
      <c r="B769" s="111"/>
      <c r="C769" s="111"/>
      <c r="D769" s="111"/>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c r="AA769" s="111"/>
    </row>
    <row r="770" spans="1:27" ht="13.8">
      <c r="A770" s="111"/>
      <c r="B770" s="111"/>
      <c r="C770" s="111"/>
      <c r="D770" s="111"/>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c r="AA770" s="111"/>
    </row>
    <row r="771" spans="1:27" ht="13.8">
      <c r="A771" s="111"/>
      <c r="B771" s="111"/>
      <c r="C771" s="111"/>
      <c r="D771" s="111"/>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c r="AA771" s="111"/>
    </row>
    <row r="772" spans="1:27" ht="13.8">
      <c r="A772" s="111"/>
      <c r="B772" s="111"/>
      <c r="C772" s="111"/>
      <c r="D772" s="111"/>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c r="AA772" s="111"/>
    </row>
    <row r="773" spans="1:27" ht="13.8">
      <c r="A773" s="111"/>
      <c r="B773" s="111"/>
      <c r="C773" s="111"/>
      <c r="D773" s="111"/>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c r="AA773" s="111"/>
    </row>
    <row r="774" spans="1:27" ht="13.8">
      <c r="A774" s="111"/>
      <c r="B774" s="111"/>
      <c r="C774" s="111"/>
      <c r="D774" s="111"/>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c r="AA774" s="111"/>
    </row>
    <row r="775" spans="1:27" ht="13.8">
      <c r="A775" s="111"/>
      <c r="B775" s="111"/>
      <c r="C775" s="111"/>
      <c r="D775" s="111"/>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c r="AA775" s="111"/>
    </row>
    <row r="776" spans="1:27" ht="13.8">
      <c r="A776" s="111"/>
      <c r="B776" s="111"/>
      <c r="C776" s="111"/>
      <c r="D776" s="111"/>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c r="AA776" s="111"/>
    </row>
    <row r="777" spans="1:27" ht="13.8">
      <c r="A777" s="111"/>
      <c r="B777" s="111"/>
      <c r="C777" s="111"/>
      <c r="D777" s="111"/>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c r="AA777" s="111"/>
    </row>
    <row r="778" spans="1:27" ht="13.8">
      <c r="A778" s="111"/>
      <c r="B778" s="111"/>
      <c r="C778" s="111"/>
      <c r="D778" s="111"/>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c r="AA778" s="111"/>
    </row>
    <row r="779" spans="1:27" ht="13.8">
      <c r="A779" s="111"/>
      <c r="B779" s="111"/>
      <c r="C779" s="111"/>
      <c r="D779" s="111"/>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c r="AA779" s="111"/>
    </row>
    <row r="780" spans="1:27" ht="13.8">
      <c r="A780" s="111"/>
      <c r="B780" s="111"/>
      <c r="C780" s="111"/>
      <c r="D780" s="111"/>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c r="AA780" s="111"/>
    </row>
    <row r="781" spans="1:27" ht="13.8">
      <c r="A781" s="111"/>
      <c r="B781" s="111"/>
      <c r="C781" s="111"/>
      <c r="D781" s="111"/>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c r="AA781" s="111"/>
    </row>
    <row r="782" spans="1:27" ht="13.8">
      <c r="A782" s="111"/>
      <c r="B782" s="111"/>
      <c r="C782" s="111"/>
      <c r="D782" s="111"/>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c r="AA782" s="111"/>
    </row>
    <row r="783" spans="1:27" ht="13.8">
      <c r="A783" s="111"/>
      <c r="B783" s="111"/>
      <c r="C783" s="111"/>
      <c r="D783" s="111"/>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c r="AA783" s="111"/>
    </row>
    <row r="784" spans="1:27" ht="13.8">
      <c r="A784" s="111"/>
      <c r="B784" s="111"/>
      <c r="C784" s="111"/>
      <c r="D784" s="111"/>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c r="AA784" s="111"/>
    </row>
    <row r="785" spans="1:27" ht="13.8">
      <c r="A785" s="111"/>
      <c r="B785" s="111"/>
      <c r="C785" s="111"/>
      <c r="D785" s="111"/>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c r="AA785" s="111"/>
    </row>
    <row r="786" spans="1:27" ht="13.8">
      <c r="A786" s="111"/>
      <c r="B786" s="111"/>
      <c r="C786" s="111"/>
      <c r="D786" s="111"/>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c r="AA786" s="111"/>
    </row>
    <row r="787" spans="1:27" ht="13.8">
      <c r="A787" s="111"/>
      <c r="B787" s="111"/>
      <c r="C787" s="111"/>
      <c r="D787" s="111"/>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c r="AA787" s="111"/>
    </row>
    <row r="788" spans="1:27" ht="13.8">
      <c r="A788" s="111"/>
      <c r="B788" s="111"/>
      <c r="C788" s="111"/>
      <c r="D788" s="111"/>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c r="AA788" s="111"/>
    </row>
    <row r="789" spans="1:27" ht="13.8">
      <c r="A789" s="111"/>
      <c r="B789" s="111"/>
      <c r="C789" s="111"/>
      <c r="D789" s="111"/>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c r="AA789" s="111"/>
    </row>
    <row r="790" spans="1:27" ht="13.8">
      <c r="A790" s="111"/>
      <c r="B790" s="111"/>
      <c r="C790" s="111"/>
      <c r="D790" s="111"/>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c r="AA790" s="111"/>
    </row>
    <row r="791" spans="1:27" ht="13.8">
      <c r="A791" s="111"/>
      <c r="B791" s="111"/>
      <c r="C791" s="111"/>
      <c r="D791" s="111"/>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c r="AA791" s="111"/>
    </row>
    <row r="792" spans="1:27" ht="13.8">
      <c r="A792" s="111"/>
      <c r="B792" s="111"/>
      <c r="C792" s="111"/>
      <c r="D792" s="111"/>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c r="AA792" s="111"/>
    </row>
    <row r="793" spans="1:27" ht="13.8">
      <c r="A793" s="111"/>
      <c r="B793" s="111"/>
      <c r="C793" s="111"/>
      <c r="D793" s="111"/>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c r="AA793" s="111"/>
    </row>
    <row r="794" spans="1:27" ht="13.8">
      <c r="A794" s="111"/>
      <c r="B794" s="111"/>
      <c r="C794" s="111"/>
      <c r="D794" s="111"/>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c r="AA794" s="111"/>
    </row>
    <row r="795" spans="1:27" ht="13.8">
      <c r="A795" s="111"/>
      <c r="B795" s="111"/>
      <c r="C795" s="111"/>
      <c r="D795" s="111"/>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c r="AA795" s="111"/>
    </row>
    <row r="796" spans="1:27" ht="13.8">
      <c r="A796" s="111"/>
      <c r="B796" s="111"/>
      <c r="C796" s="111"/>
      <c r="D796" s="111"/>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c r="AA796" s="111"/>
    </row>
    <row r="797" spans="1:27" ht="13.8">
      <c r="A797" s="111"/>
      <c r="B797" s="111"/>
      <c r="C797" s="111"/>
      <c r="D797" s="111"/>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c r="AA797" s="111"/>
    </row>
    <row r="798" spans="1:27" ht="13.8">
      <c r="A798" s="111"/>
      <c r="B798" s="111"/>
      <c r="C798" s="111"/>
      <c r="D798" s="111"/>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c r="AA798" s="111"/>
    </row>
    <row r="799" spans="1:27" ht="13.8">
      <c r="A799" s="111"/>
      <c r="B799" s="111"/>
      <c r="C799" s="111"/>
      <c r="D799" s="111"/>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c r="AA799" s="111"/>
    </row>
    <row r="800" spans="1:27" ht="13.8">
      <c r="A800" s="111"/>
      <c r="B800" s="111"/>
      <c r="C800" s="111"/>
      <c r="D800" s="111"/>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c r="AA800" s="111"/>
    </row>
    <row r="801" spans="1:27" ht="13.8">
      <c r="A801" s="111"/>
      <c r="B801" s="111"/>
      <c r="C801" s="111"/>
      <c r="D801" s="111"/>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c r="AA801" s="111"/>
    </row>
    <row r="802" spans="1:27" ht="13.8">
      <c r="A802" s="111"/>
      <c r="B802" s="111"/>
      <c r="C802" s="111"/>
      <c r="D802" s="111"/>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c r="AA802" s="111"/>
    </row>
    <row r="803" spans="1:27" ht="13.8">
      <c r="A803" s="111"/>
      <c r="B803" s="111"/>
      <c r="C803" s="111"/>
      <c r="D803" s="111"/>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c r="AA803" s="111"/>
    </row>
    <row r="804" spans="1:27" ht="13.8">
      <c r="A804" s="111"/>
      <c r="B804" s="111"/>
      <c r="C804" s="111"/>
      <c r="D804" s="111"/>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c r="AA804" s="111"/>
    </row>
    <row r="805" spans="1:27" ht="13.8">
      <c r="A805" s="111"/>
      <c r="B805" s="111"/>
      <c r="C805" s="111"/>
      <c r="D805" s="111"/>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c r="AA805" s="111"/>
    </row>
    <row r="806" spans="1:27" ht="13.8">
      <c r="A806" s="111"/>
      <c r="B806" s="111"/>
      <c r="C806" s="111"/>
      <c r="D806" s="111"/>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c r="AA806" s="111"/>
    </row>
    <row r="807" spans="1:27" ht="13.8">
      <c r="A807" s="111"/>
      <c r="B807" s="111"/>
      <c r="C807" s="111"/>
      <c r="D807" s="111"/>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c r="AA807" s="111"/>
    </row>
    <row r="808" spans="1:27" ht="13.8">
      <c r="A808" s="111"/>
      <c r="B808" s="111"/>
      <c r="C808" s="111"/>
      <c r="D808" s="111"/>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c r="AA808" s="111"/>
    </row>
    <row r="809" spans="1:27" ht="13.8">
      <c r="A809" s="111"/>
      <c r="B809" s="111"/>
      <c r="C809" s="111"/>
      <c r="D809" s="111"/>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c r="AA809" s="111"/>
    </row>
    <row r="810" spans="1:27" ht="13.8">
      <c r="A810" s="111"/>
      <c r="B810" s="111"/>
      <c r="C810" s="111"/>
      <c r="D810" s="111"/>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c r="AA810" s="111"/>
    </row>
    <row r="811" spans="1:27" ht="13.8">
      <c r="A811" s="111"/>
      <c r="B811" s="111"/>
      <c r="C811" s="111"/>
      <c r="D811" s="111"/>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c r="AA811" s="111"/>
    </row>
    <row r="812" spans="1:27" ht="13.8">
      <c r="A812" s="111"/>
      <c r="B812" s="111"/>
      <c r="C812" s="111"/>
      <c r="D812" s="111"/>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c r="AA812" s="111"/>
    </row>
    <row r="813" spans="1:27" ht="13.8">
      <c r="A813" s="111"/>
      <c r="B813" s="111"/>
      <c r="C813" s="111"/>
      <c r="D813" s="111"/>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c r="AA813" s="111"/>
    </row>
    <row r="814" spans="1:27" ht="13.8">
      <c r="A814" s="111"/>
      <c r="B814" s="111"/>
      <c r="C814" s="111"/>
      <c r="D814" s="111"/>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c r="AA814" s="111"/>
    </row>
    <row r="815" spans="1:27" ht="13.8">
      <c r="A815" s="111"/>
      <c r="B815" s="111"/>
      <c r="C815" s="111"/>
      <c r="D815" s="111"/>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c r="AA815" s="111"/>
    </row>
    <row r="816" spans="1:27" ht="13.8">
      <c r="A816" s="111"/>
      <c r="B816" s="111"/>
      <c r="C816" s="111"/>
      <c r="D816" s="111"/>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c r="AA816" s="111"/>
    </row>
    <row r="817" spans="1:27" ht="13.8">
      <c r="A817" s="111"/>
      <c r="B817" s="111"/>
      <c r="C817" s="111"/>
      <c r="D817" s="111"/>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c r="AA817" s="111"/>
    </row>
    <row r="818" spans="1:27" ht="13.8">
      <c r="A818" s="111"/>
      <c r="B818" s="111"/>
      <c r="C818" s="111"/>
      <c r="D818" s="111"/>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c r="AA818" s="111"/>
    </row>
    <row r="819" spans="1:27" ht="13.8">
      <c r="A819" s="111"/>
      <c r="B819" s="111"/>
      <c r="C819" s="111"/>
      <c r="D819" s="111"/>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c r="AA819" s="111"/>
    </row>
    <row r="820" spans="1:27" ht="13.8">
      <c r="A820" s="111"/>
      <c r="B820" s="111"/>
      <c r="C820" s="111"/>
      <c r="D820" s="111"/>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c r="AA820" s="111"/>
    </row>
    <row r="821" spans="1:27" ht="13.8">
      <c r="A821" s="111"/>
      <c r="B821" s="111"/>
      <c r="C821" s="111"/>
      <c r="D821" s="111"/>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c r="AA821" s="111"/>
    </row>
    <row r="822" spans="1:27" ht="13.8">
      <c r="A822" s="111"/>
      <c r="B822" s="111"/>
      <c r="C822" s="111"/>
      <c r="D822" s="111"/>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c r="AA822" s="111"/>
    </row>
    <row r="823" spans="1:27" ht="13.8">
      <c r="A823" s="111"/>
      <c r="B823" s="111"/>
      <c r="C823" s="111"/>
      <c r="D823" s="111"/>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c r="AA823" s="111"/>
    </row>
    <row r="824" spans="1:27" ht="13.8">
      <c r="A824" s="111"/>
      <c r="B824" s="111"/>
      <c r="C824" s="111"/>
      <c r="D824" s="111"/>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c r="AA824" s="111"/>
    </row>
    <row r="825" spans="1:27" ht="13.8">
      <c r="A825" s="111"/>
      <c r="B825" s="111"/>
      <c r="C825" s="111"/>
      <c r="D825" s="111"/>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c r="AA825" s="111"/>
    </row>
    <row r="826" spans="1:27" ht="13.8">
      <c r="A826" s="111"/>
      <c r="B826" s="111"/>
      <c r="C826" s="111"/>
      <c r="D826" s="111"/>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c r="AA826" s="111"/>
    </row>
    <row r="827" spans="1:27" ht="13.8">
      <c r="A827" s="111"/>
      <c r="B827" s="111"/>
      <c r="C827" s="111"/>
      <c r="D827" s="111"/>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c r="AA827" s="111"/>
    </row>
    <row r="828" spans="1:27" ht="13.8">
      <c r="A828" s="111"/>
      <c r="B828" s="111"/>
      <c r="C828" s="111"/>
      <c r="D828" s="111"/>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c r="AA828" s="111"/>
    </row>
    <row r="829" spans="1:27" ht="13.8">
      <c r="A829" s="111"/>
      <c r="B829" s="111"/>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c r="AA829" s="111"/>
    </row>
    <row r="830" spans="1:27" ht="13.8">
      <c r="A830" s="111"/>
      <c r="B830" s="111"/>
      <c r="C830" s="111"/>
      <c r="D830" s="111"/>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c r="AA830" s="111"/>
    </row>
    <row r="831" spans="1:27" ht="13.8">
      <c r="A831" s="111"/>
      <c r="B831" s="111"/>
      <c r="C831" s="111"/>
      <c r="D831" s="111"/>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c r="AA831" s="111"/>
    </row>
    <row r="832" spans="1:27" ht="13.8">
      <c r="A832" s="111"/>
      <c r="B832" s="111"/>
      <c r="C832" s="111"/>
      <c r="D832" s="111"/>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c r="AA832" s="111"/>
    </row>
    <row r="833" spans="1:27" ht="13.8">
      <c r="A833" s="111"/>
      <c r="B833" s="111"/>
      <c r="C833" s="111"/>
      <c r="D833" s="111"/>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c r="AA833" s="111"/>
    </row>
    <row r="834" spans="1:27" ht="13.8">
      <c r="A834" s="111"/>
      <c r="B834" s="111"/>
      <c r="C834" s="111"/>
      <c r="D834" s="111"/>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c r="AA834" s="111"/>
    </row>
    <row r="835" spans="1:27" ht="13.8">
      <c r="A835" s="111"/>
      <c r="B835" s="111"/>
      <c r="C835" s="111"/>
      <c r="D835" s="111"/>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c r="AA835" s="111"/>
    </row>
    <row r="836" spans="1:27" ht="13.8">
      <c r="A836" s="111"/>
      <c r="B836" s="111"/>
      <c r="C836" s="111"/>
      <c r="D836" s="111"/>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c r="AA836" s="111"/>
    </row>
    <row r="837" spans="1:27" ht="13.8">
      <c r="A837" s="111"/>
      <c r="B837" s="111"/>
      <c r="C837" s="111"/>
      <c r="D837" s="111"/>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c r="AA837" s="111"/>
    </row>
    <row r="838" spans="1:27" ht="13.8">
      <c r="A838" s="111"/>
      <c r="B838" s="111"/>
      <c r="C838" s="111"/>
      <c r="D838" s="111"/>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c r="AA838" s="111"/>
    </row>
    <row r="839" spans="1:27" ht="13.8">
      <c r="A839" s="111"/>
      <c r="B839" s="111"/>
      <c r="C839" s="111"/>
      <c r="D839" s="111"/>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c r="AA839" s="111"/>
    </row>
    <row r="840" spans="1:27" ht="13.8">
      <c r="A840" s="111"/>
      <c r="B840" s="111"/>
      <c r="C840" s="111"/>
      <c r="D840" s="111"/>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c r="AA840" s="111"/>
    </row>
    <row r="841" spans="1:27" ht="13.8">
      <c r="A841" s="111"/>
      <c r="B841" s="111"/>
      <c r="C841" s="111"/>
      <c r="D841" s="111"/>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c r="AA841" s="111"/>
    </row>
    <row r="842" spans="1:27" ht="13.8">
      <c r="A842" s="111"/>
      <c r="B842" s="111"/>
      <c r="C842" s="111"/>
      <c r="D842" s="111"/>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c r="AA842" s="111"/>
    </row>
    <row r="843" spans="1:27" ht="13.8">
      <c r="A843" s="111"/>
      <c r="B843" s="111"/>
      <c r="C843" s="111"/>
      <c r="D843" s="111"/>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c r="AA843" s="111"/>
    </row>
    <row r="844" spans="1:27" ht="13.8">
      <c r="A844" s="111"/>
      <c r="B844" s="111"/>
      <c r="C844" s="111"/>
      <c r="D844" s="111"/>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c r="AA844" s="111"/>
    </row>
    <row r="845" spans="1:27" ht="13.8">
      <c r="A845" s="111"/>
      <c r="B845" s="111"/>
      <c r="C845" s="111"/>
      <c r="D845" s="111"/>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c r="AA845" s="111"/>
    </row>
    <row r="846" spans="1:27" ht="13.8">
      <c r="A846" s="111"/>
      <c r="B846" s="111"/>
      <c r="C846" s="111"/>
      <c r="D846" s="111"/>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c r="AA846" s="111"/>
    </row>
    <row r="847" spans="1:27" ht="13.8">
      <c r="A847" s="111"/>
      <c r="B847" s="111"/>
      <c r="C847" s="111"/>
      <c r="D847" s="111"/>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c r="AA847" s="111"/>
    </row>
    <row r="848" spans="1:27" ht="13.8">
      <c r="A848" s="111"/>
      <c r="B848" s="111"/>
      <c r="C848" s="111"/>
      <c r="D848" s="111"/>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c r="AA848" s="111"/>
    </row>
    <row r="849" spans="1:27" ht="13.8">
      <c r="A849" s="111"/>
      <c r="B849" s="111"/>
      <c r="C849" s="111"/>
      <c r="D849" s="111"/>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c r="AA849" s="111"/>
    </row>
    <row r="850" spans="1:27" ht="13.8">
      <c r="A850" s="111"/>
      <c r="B850" s="111"/>
      <c r="C850" s="111"/>
      <c r="D850" s="111"/>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c r="AA850" s="111"/>
    </row>
    <row r="851" spans="1:27" ht="13.8">
      <c r="A851" s="111"/>
      <c r="B851" s="111"/>
      <c r="C851" s="111"/>
      <c r="D851" s="111"/>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c r="AA851" s="111"/>
    </row>
    <row r="852" spans="1:27" ht="13.8">
      <c r="A852" s="111"/>
      <c r="B852" s="111"/>
      <c r="C852" s="111"/>
      <c r="D852" s="111"/>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c r="AA852" s="111"/>
    </row>
    <row r="853" spans="1:27" ht="13.8">
      <c r="A853" s="111"/>
      <c r="B853" s="111"/>
      <c r="C853" s="111"/>
      <c r="D853" s="111"/>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c r="AA853" s="111"/>
    </row>
    <row r="854" spans="1:27" ht="13.8">
      <c r="A854" s="111"/>
      <c r="B854" s="111"/>
      <c r="C854" s="111"/>
      <c r="D854" s="111"/>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c r="AA854" s="111"/>
    </row>
    <row r="855" spans="1:27" ht="13.8">
      <c r="A855" s="111"/>
      <c r="B855" s="111"/>
      <c r="C855" s="111"/>
      <c r="D855" s="111"/>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c r="AA855" s="111"/>
    </row>
    <row r="856" spans="1:27" ht="13.8">
      <c r="A856" s="111"/>
      <c r="B856" s="111"/>
      <c r="C856" s="111"/>
      <c r="D856" s="111"/>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c r="AA856" s="111"/>
    </row>
    <row r="857" spans="1:27" ht="13.8">
      <c r="A857" s="111"/>
      <c r="B857" s="111"/>
      <c r="C857" s="111"/>
      <c r="D857" s="111"/>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c r="AA857" s="111"/>
    </row>
    <row r="858" spans="1:27" ht="13.8">
      <c r="A858" s="111"/>
      <c r="B858" s="111"/>
      <c r="C858" s="111"/>
      <c r="D858" s="111"/>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c r="AA858" s="111"/>
    </row>
    <row r="859" spans="1:27" ht="13.8">
      <c r="A859" s="111"/>
      <c r="B859" s="111"/>
      <c r="C859" s="111"/>
      <c r="D859" s="111"/>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c r="AA859" s="111"/>
    </row>
    <row r="860" spans="1:27" ht="13.8">
      <c r="A860" s="111"/>
      <c r="B860" s="111"/>
      <c r="C860" s="111"/>
      <c r="D860" s="111"/>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c r="AA860" s="111"/>
    </row>
    <row r="861" spans="1:27" ht="13.8">
      <c r="A861" s="111"/>
      <c r="B861" s="111"/>
      <c r="C861" s="111"/>
      <c r="D861" s="111"/>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c r="AA861" s="111"/>
    </row>
    <row r="862" spans="1:27" ht="13.8">
      <c r="A862" s="111"/>
      <c r="B862" s="111"/>
      <c r="C862" s="111"/>
      <c r="D862" s="111"/>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c r="AA862" s="111"/>
    </row>
    <row r="863" spans="1:27" ht="13.8">
      <c r="A863" s="111"/>
      <c r="B863" s="111"/>
      <c r="C863" s="111"/>
      <c r="D863" s="111"/>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c r="AA863" s="111"/>
    </row>
    <row r="864" spans="1:27" ht="13.8">
      <c r="A864" s="111"/>
      <c r="B864" s="111"/>
      <c r="C864" s="111"/>
      <c r="D864" s="111"/>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c r="AA864" s="111"/>
    </row>
    <row r="865" spans="1:27" ht="13.8">
      <c r="A865" s="111"/>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c r="AA865" s="111"/>
    </row>
    <row r="866" spans="1:27" ht="13.8">
      <c r="A866" s="111"/>
      <c r="B866" s="111"/>
      <c r="C866" s="111"/>
      <c r="D866" s="111"/>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c r="AA866" s="111"/>
    </row>
    <row r="867" spans="1:27" ht="13.8">
      <c r="A867" s="111"/>
      <c r="B867" s="111"/>
      <c r="C867" s="111"/>
      <c r="D867" s="111"/>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c r="AA867" s="111"/>
    </row>
    <row r="868" spans="1:27" ht="13.8">
      <c r="A868" s="111"/>
      <c r="B868" s="111"/>
      <c r="C868" s="111"/>
      <c r="D868" s="111"/>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c r="AA868" s="111"/>
    </row>
    <row r="869" spans="1:27" ht="13.8">
      <c r="A869" s="111"/>
      <c r="B869" s="111"/>
      <c r="C869" s="111"/>
      <c r="D869" s="111"/>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c r="AA869" s="111"/>
    </row>
    <row r="870" spans="1:27" ht="13.8">
      <c r="A870" s="111"/>
      <c r="B870" s="111"/>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c r="AA870" s="111"/>
    </row>
    <row r="871" spans="1:27" ht="13.8">
      <c r="A871" s="111"/>
      <c r="B871" s="111"/>
      <c r="C871" s="111"/>
      <c r="D871" s="111"/>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c r="AA871" s="111"/>
    </row>
    <row r="872" spans="1:27" ht="13.8">
      <c r="A872" s="111"/>
      <c r="B872" s="111"/>
      <c r="C872" s="111"/>
      <c r="D872" s="111"/>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c r="AA872" s="111"/>
    </row>
    <row r="873" spans="1:27" ht="13.8">
      <c r="A873" s="111"/>
      <c r="B873" s="111"/>
      <c r="C873" s="111"/>
      <c r="D873" s="111"/>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c r="AA873" s="111"/>
    </row>
    <row r="874" spans="1:27" ht="13.8">
      <c r="A874" s="111"/>
      <c r="B874" s="111"/>
      <c r="C874" s="111"/>
      <c r="D874" s="111"/>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c r="AA874" s="111"/>
    </row>
    <row r="875" spans="1:27" ht="13.8">
      <c r="A875" s="111"/>
      <c r="B875" s="111"/>
      <c r="C875" s="111"/>
      <c r="D875" s="111"/>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c r="AA875" s="111"/>
    </row>
    <row r="876" spans="1:27" ht="13.8">
      <c r="A876" s="111"/>
      <c r="B876" s="111"/>
      <c r="C876" s="111"/>
      <c r="D876" s="111"/>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c r="AA876" s="111"/>
    </row>
    <row r="877" spans="1:27" ht="13.8">
      <c r="A877" s="111"/>
      <c r="B877" s="111"/>
      <c r="C877" s="111"/>
      <c r="D877" s="111"/>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c r="AA877" s="111"/>
    </row>
    <row r="878" spans="1:27" ht="13.8">
      <c r="A878" s="111"/>
      <c r="B878" s="111"/>
      <c r="C878" s="111"/>
      <c r="D878" s="111"/>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c r="AA878" s="111"/>
    </row>
    <row r="879" spans="1:27" ht="13.8">
      <c r="A879" s="111"/>
      <c r="B879" s="111"/>
      <c r="C879" s="111"/>
      <c r="D879" s="111"/>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c r="AA879" s="111"/>
    </row>
    <row r="880" spans="1:27" ht="13.8">
      <c r="A880" s="111"/>
      <c r="B880" s="111"/>
      <c r="C880" s="111"/>
      <c r="D880" s="111"/>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c r="AA880" s="111"/>
    </row>
    <row r="881" spans="1:27" ht="13.8">
      <c r="A881" s="111"/>
      <c r="B881" s="111"/>
      <c r="C881" s="111"/>
      <c r="D881" s="111"/>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c r="AA881" s="111"/>
    </row>
    <row r="882" spans="1:27" ht="13.8">
      <c r="A882" s="111"/>
      <c r="B882" s="111"/>
      <c r="C882" s="111"/>
      <c r="D882" s="111"/>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c r="AA882" s="111"/>
    </row>
    <row r="883" spans="1:27" ht="13.8">
      <c r="A883" s="111"/>
      <c r="B883" s="111"/>
      <c r="C883" s="111"/>
      <c r="D883" s="111"/>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c r="AA883" s="111"/>
    </row>
    <row r="884" spans="1:27" ht="13.8">
      <c r="A884" s="111"/>
      <c r="B884" s="111"/>
      <c r="C884" s="111"/>
      <c r="D884" s="111"/>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c r="AA884" s="111"/>
    </row>
    <row r="885" spans="1:27" ht="13.8">
      <c r="A885" s="111"/>
      <c r="B885" s="111"/>
      <c r="C885" s="111"/>
      <c r="D885" s="111"/>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c r="AA885" s="111"/>
    </row>
    <row r="886" spans="1:27" ht="13.8">
      <c r="A886" s="111"/>
      <c r="B886" s="111"/>
      <c r="C886" s="111"/>
      <c r="D886" s="111"/>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c r="AA886" s="111"/>
    </row>
    <row r="887" spans="1:27" ht="13.8">
      <c r="A887" s="111"/>
      <c r="B887" s="111"/>
      <c r="C887" s="111"/>
      <c r="D887" s="111"/>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c r="AA887" s="111"/>
    </row>
    <row r="888" spans="1:27" ht="13.8">
      <c r="A888" s="111"/>
      <c r="B888" s="111"/>
      <c r="C888" s="111"/>
      <c r="D888" s="111"/>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c r="AA888" s="111"/>
    </row>
    <row r="889" spans="1:27" ht="13.8">
      <c r="A889" s="111"/>
      <c r="B889" s="111"/>
      <c r="C889" s="111"/>
      <c r="D889" s="111"/>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c r="AA889" s="111"/>
    </row>
    <row r="890" spans="1:27" ht="13.8">
      <c r="A890" s="111"/>
      <c r="B890" s="111"/>
      <c r="C890" s="111"/>
      <c r="D890" s="111"/>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c r="AA890" s="111"/>
    </row>
    <row r="891" spans="1:27" ht="13.8">
      <c r="A891" s="111"/>
      <c r="B891" s="111"/>
      <c r="C891" s="111"/>
      <c r="D891" s="111"/>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c r="AA891" s="111"/>
    </row>
    <row r="892" spans="1:27" ht="13.8">
      <c r="A892" s="111"/>
      <c r="B892" s="111"/>
      <c r="C892" s="111"/>
      <c r="D892" s="111"/>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c r="AA892" s="111"/>
    </row>
    <row r="893" spans="1:27" ht="13.8">
      <c r="A893" s="111"/>
      <c r="B893" s="111"/>
      <c r="C893" s="111"/>
      <c r="D893" s="111"/>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c r="AA893" s="111"/>
    </row>
    <row r="894" spans="1:27" ht="13.8">
      <c r="A894" s="111"/>
      <c r="B894" s="111"/>
      <c r="C894" s="111"/>
      <c r="D894" s="111"/>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c r="AA894" s="111"/>
    </row>
    <row r="895" spans="1:27" ht="13.8">
      <c r="A895" s="111"/>
      <c r="B895" s="111"/>
      <c r="C895" s="111"/>
      <c r="D895" s="111"/>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c r="AA895" s="111"/>
    </row>
    <row r="896" spans="1:27" ht="13.8">
      <c r="A896" s="111"/>
      <c r="B896" s="111"/>
      <c r="C896" s="111"/>
      <c r="D896" s="111"/>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c r="AA896" s="111"/>
    </row>
    <row r="897" spans="1:27" ht="13.8">
      <c r="A897" s="111"/>
      <c r="B897" s="111"/>
      <c r="C897" s="111"/>
      <c r="D897" s="111"/>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c r="AA897" s="111"/>
    </row>
    <row r="898" spans="1:27" ht="13.8">
      <c r="A898" s="111"/>
      <c r="B898" s="111"/>
      <c r="C898" s="111"/>
      <c r="D898" s="111"/>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c r="AA898" s="111"/>
    </row>
    <row r="899" spans="1:27" ht="13.8">
      <c r="A899" s="111"/>
      <c r="B899" s="111"/>
      <c r="C899" s="111"/>
      <c r="D899" s="111"/>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c r="AA899" s="111"/>
    </row>
    <row r="900" spans="1:27" ht="13.8">
      <c r="A900" s="111"/>
      <c r="B900" s="111"/>
      <c r="C900" s="111"/>
      <c r="D900" s="111"/>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c r="AA900" s="111"/>
    </row>
    <row r="901" spans="1:27" ht="13.8">
      <c r="A901" s="111"/>
      <c r="B901" s="111"/>
      <c r="C901" s="111"/>
      <c r="D901" s="111"/>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c r="AA901" s="111"/>
    </row>
    <row r="902" spans="1:27" ht="13.8">
      <c r="A902" s="111"/>
      <c r="B902" s="111"/>
      <c r="C902" s="111"/>
      <c r="D902" s="111"/>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c r="AA902" s="111"/>
    </row>
    <row r="903" spans="1:27" ht="13.8">
      <c r="A903" s="111"/>
      <c r="B903" s="111"/>
      <c r="C903" s="111"/>
      <c r="D903" s="111"/>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c r="AA903" s="111"/>
    </row>
    <row r="904" spans="1:27" ht="13.8">
      <c r="A904" s="111"/>
      <c r="B904" s="111"/>
      <c r="C904" s="111"/>
      <c r="D904" s="111"/>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c r="AA904" s="111"/>
    </row>
    <row r="905" spans="1:27" ht="13.8">
      <c r="A905" s="111"/>
      <c r="B905" s="111"/>
      <c r="C905" s="111"/>
      <c r="D905" s="111"/>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c r="AA905" s="111"/>
    </row>
    <row r="906" spans="1:27" ht="13.8">
      <c r="A906" s="111"/>
      <c r="B906" s="111"/>
      <c r="C906" s="111"/>
      <c r="D906" s="111"/>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c r="AA906" s="111"/>
    </row>
    <row r="907" spans="1:27" ht="13.8">
      <c r="A907" s="111"/>
      <c r="B907" s="111"/>
      <c r="C907" s="111"/>
      <c r="D907" s="111"/>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c r="AA907" s="111"/>
    </row>
    <row r="908" spans="1:27" ht="13.8">
      <c r="A908" s="111"/>
      <c r="B908" s="111"/>
      <c r="C908" s="111"/>
      <c r="D908" s="111"/>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c r="AA908" s="111"/>
    </row>
    <row r="909" spans="1:27" ht="13.8">
      <c r="A909" s="111"/>
      <c r="B909" s="111"/>
      <c r="C909" s="111"/>
      <c r="D909" s="111"/>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c r="AA909" s="111"/>
    </row>
    <row r="910" spans="1:27" ht="13.8">
      <c r="A910" s="111"/>
      <c r="B910" s="111"/>
      <c r="C910" s="111"/>
      <c r="D910" s="111"/>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c r="AA910" s="111"/>
    </row>
    <row r="911" spans="1:27" ht="13.8">
      <c r="A911" s="111"/>
      <c r="B911" s="111"/>
      <c r="C911" s="111"/>
      <c r="D911" s="111"/>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c r="AA911" s="111"/>
    </row>
    <row r="912" spans="1:27" ht="13.8">
      <c r="A912" s="111"/>
      <c r="B912" s="111"/>
      <c r="C912" s="111"/>
      <c r="D912" s="111"/>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c r="AA912" s="111"/>
    </row>
    <row r="913" spans="1:27" ht="13.8">
      <c r="A913" s="111"/>
      <c r="B913" s="111"/>
      <c r="C913" s="111"/>
      <c r="D913" s="111"/>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c r="AA913" s="111"/>
    </row>
    <row r="914" spans="1:27" ht="13.8">
      <c r="A914" s="111"/>
      <c r="B914" s="111"/>
      <c r="C914" s="111"/>
      <c r="D914" s="111"/>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c r="AA914" s="111"/>
    </row>
    <row r="915" spans="1:27" ht="13.8">
      <c r="A915" s="111"/>
      <c r="B915" s="111"/>
      <c r="C915" s="111"/>
      <c r="D915" s="111"/>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c r="AA915" s="111"/>
    </row>
    <row r="916" spans="1:27" ht="13.8">
      <c r="A916" s="111"/>
      <c r="B916" s="111"/>
      <c r="C916" s="111"/>
      <c r="D916" s="111"/>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c r="AA916" s="111"/>
    </row>
    <row r="917" spans="1:27" ht="13.8">
      <c r="A917" s="111"/>
      <c r="B917" s="111"/>
      <c r="C917" s="111"/>
      <c r="D917" s="111"/>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c r="AA917" s="111"/>
    </row>
    <row r="918" spans="1:27" ht="13.8">
      <c r="A918" s="111"/>
      <c r="B918" s="111"/>
      <c r="C918" s="111"/>
      <c r="D918" s="111"/>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c r="AA918" s="111"/>
    </row>
    <row r="919" spans="1:27" ht="13.8">
      <c r="A919" s="111"/>
      <c r="B919" s="111"/>
      <c r="C919" s="111"/>
      <c r="D919" s="111"/>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c r="AA919" s="111"/>
    </row>
    <row r="920" spans="1:27" ht="13.8">
      <c r="A920" s="111"/>
      <c r="B920" s="111"/>
      <c r="C920" s="111"/>
      <c r="D920" s="111"/>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c r="AA920" s="111"/>
    </row>
    <row r="921" spans="1:27" ht="13.8">
      <c r="A921" s="111"/>
      <c r="B921" s="111"/>
      <c r="C921" s="111"/>
      <c r="D921" s="111"/>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c r="AA921" s="111"/>
    </row>
    <row r="922" spans="1:27" ht="13.8">
      <c r="A922" s="111"/>
      <c r="B922" s="111"/>
      <c r="C922" s="111"/>
      <c r="D922" s="111"/>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c r="AA922" s="111"/>
    </row>
    <row r="923" spans="1:27" ht="13.8">
      <c r="A923" s="111"/>
      <c r="B923" s="111"/>
      <c r="C923" s="111"/>
      <c r="D923" s="111"/>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c r="AA923" s="111"/>
    </row>
    <row r="924" spans="1:27" ht="13.8">
      <c r="A924" s="111"/>
      <c r="B924" s="111"/>
      <c r="C924" s="111"/>
      <c r="D924" s="111"/>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c r="AA924" s="111"/>
    </row>
    <row r="925" spans="1:27" ht="13.8">
      <c r="A925" s="111"/>
      <c r="B925" s="111"/>
      <c r="C925" s="111"/>
      <c r="D925" s="111"/>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c r="AA925" s="111"/>
    </row>
    <row r="926" spans="1:27" ht="13.8">
      <c r="A926" s="111"/>
      <c r="B926" s="111"/>
      <c r="C926" s="111"/>
      <c r="D926" s="111"/>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c r="AA926" s="111"/>
    </row>
    <row r="927" spans="1:27" ht="13.8">
      <c r="A927" s="111"/>
      <c r="B927" s="111"/>
      <c r="C927" s="111"/>
      <c r="D927" s="111"/>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c r="AA927" s="111"/>
    </row>
    <row r="928" spans="1:27" ht="13.8">
      <c r="A928" s="111"/>
      <c r="B928" s="111"/>
      <c r="C928" s="111"/>
      <c r="D928" s="111"/>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c r="AA928" s="111"/>
    </row>
    <row r="929" spans="1:27" ht="13.8">
      <c r="A929" s="111"/>
      <c r="B929" s="111"/>
      <c r="C929" s="111"/>
      <c r="D929" s="111"/>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c r="AA929" s="111"/>
    </row>
    <row r="930" spans="1:27" ht="13.8">
      <c r="A930" s="111"/>
      <c r="B930" s="111"/>
      <c r="C930" s="111"/>
      <c r="D930" s="111"/>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c r="AA930" s="111"/>
    </row>
    <row r="931" spans="1:27" ht="13.8">
      <c r="A931" s="111"/>
      <c r="B931" s="111"/>
      <c r="C931" s="111"/>
      <c r="D931" s="111"/>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c r="AA931" s="111"/>
    </row>
    <row r="932" spans="1:27" ht="13.8">
      <c r="A932" s="111"/>
      <c r="B932" s="111"/>
      <c r="C932" s="111"/>
      <c r="D932" s="111"/>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c r="AA932" s="111"/>
    </row>
    <row r="933" spans="1:27" ht="13.8">
      <c r="A933" s="111"/>
      <c r="B933" s="111"/>
      <c r="C933" s="111"/>
      <c r="D933" s="111"/>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c r="AA933" s="111"/>
    </row>
    <row r="934" spans="1:27" ht="13.8">
      <c r="A934" s="111"/>
      <c r="B934" s="111"/>
      <c r="C934" s="111"/>
      <c r="D934" s="111"/>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c r="AA934" s="111"/>
    </row>
    <row r="935" spans="1:27" ht="13.8">
      <c r="A935" s="111"/>
      <c r="B935" s="111"/>
      <c r="C935" s="111"/>
      <c r="D935" s="111"/>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c r="AA935" s="111"/>
    </row>
    <row r="936" spans="1:27" ht="13.8">
      <c r="A936" s="111"/>
      <c r="B936" s="111"/>
      <c r="C936" s="111"/>
      <c r="D936" s="111"/>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c r="AA936" s="111"/>
    </row>
    <row r="937" spans="1:27" ht="13.8">
      <c r="A937" s="111"/>
      <c r="B937" s="111"/>
      <c r="C937" s="111"/>
      <c r="D937" s="111"/>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c r="AA937" s="111"/>
    </row>
    <row r="938" spans="1:27" ht="13.8">
      <c r="A938" s="111"/>
      <c r="B938" s="111"/>
      <c r="C938" s="111"/>
      <c r="D938" s="111"/>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c r="AA938" s="111"/>
    </row>
    <row r="939" spans="1:27" ht="13.8">
      <c r="A939" s="111"/>
      <c r="B939" s="111"/>
      <c r="C939" s="111"/>
      <c r="D939" s="111"/>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c r="AA939" s="111"/>
    </row>
    <row r="940" spans="1:27" ht="13.8">
      <c r="A940" s="111"/>
      <c r="B940" s="111"/>
      <c r="C940" s="111"/>
      <c r="D940" s="111"/>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c r="AA940" s="111"/>
    </row>
    <row r="941" spans="1:27" ht="13.8">
      <c r="A941" s="111"/>
      <c r="B941" s="111"/>
      <c r="C941" s="111"/>
      <c r="D941" s="111"/>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c r="AA941" s="111"/>
    </row>
    <row r="942" spans="1:27" ht="13.8">
      <c r="A942" s="111"/>
      <c r="B942" s="111"/>
      <c r="C942" s="111"/>
      <c r="D942" s="111"/>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c r="AA942" s="111"/>
    </row>
    <row r="943" spans="1:27" ht="13.8">
      <c r="A943" s="111"/>
      <c r="B943" s="111"/>
      <c r="C943" s="111"/>
      <c r="D943" s="111"/>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c r="AA943" s="111"/>
    </row>
    <row r="944" spans="1:27" ht="13.8">
      <c r="A944" s="111"/>
      <c r="B944" s="111"/>
      <c r="C944" s="111"/>
      <c r="D944" s="111"/>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c r="AA944" s="111"/>
    </row>
    <row r="945" spans="1:27" ht="13.8">
      <c r="A945" s="111"/>
      <c r="B945" s="111"/>
      <c r="C945" s="111"/>
      <c r="D945" s="111"/>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c r="AA945" s="111"/>
    </row>
    <row r="946" spans="1:27" ht="13.8">
      <c r="A946" s="111"/>
      <c r="B946" s="111"/>
      <c r="C946" s="111"/>
      <c r="D946" s="111"/>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c r="AA946" s="111"/>
    </row>
    <row r="947" spans="1:27" ht="13.8">
      <c r="A947" s="111"/>
      <c r="B947" s="111"/>
      <c r="C947" s="111"/>
      <c r="D947" s="111"/>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c r="AA947" s="111"/>
    </row>
    <row r="948" spans="1:27" ht="13.8">
      <c r="A948" s="111"/>
      <c r="B948" s="111"/>
      <c r="C948" s="111"/>
      <c r="D948" s="111"/>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c r="AA948" s="111"/>
    </row>
    <row r="949" spans="1:27" ht="13.8">
      <c r="A949" s="111"/>
      <c r="B949" s="111"/>
      <c r="C949" s="111"/>
      <c r="D949" s="111"/>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c r="AA949" s="111"/>
    </row>
    <row r="950" spans="1:27" ht="13.8">
      <c r="A950" s="111"/>
      <c r="B950" s="111"/>
      <c r="C950" s="111"/>
      <c r="D950" s="111"/>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c r="AA950" s="111"/>
    </row>
    <row r="951" spans="1:27" ht="13.8">
      <c r="A951" s="111"/>
      <c r="B951" s="111"/>
      <c r="C951" s="111"/>
      <c r="D951" s="111"/>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c r="AA951" s="111"/>
    </row>
    <row r="952" spans="1:27" ht="13.8">
      <c r="A952" s="111"/>
      <c r="B952" s="111"/>
      <c r="C952" s="111"/>
      <c r="D952" s="111"/>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c r="AA952" s="111"/>
    </row>
    <row r="953" spans="1:27" ht="13.8">
      <c r="A953" s="111"/>
      <c r="B953" s="111"/>
      <c r="C953" s="111"/>
      <c r="D953" s="111"/>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c r="AA953" s="111"/>
    </row>
    <row r="954" spans="1:27" ht="13.8">
      <c r="A954" s="111"/>
      <c r="B954" s="111"/>
      <c r="C954" s="111"/>
      <c r="D954" s="111"/>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c r="AA954" s="111"/>
    </row>
    <row r="955" spans="1:27" ht="13.8">
      <c r="A955" s="111"/>
      <c r="B955" s="111"/>
      <c r="C955" s="111"/>
      <c r="D955" s="111"/>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c r="AA955" s="111"/>
    </row>
    <row r="956" spans="1:27" ht="13.8">
      <c r="A956" s="111"/>
      <c r="B956" s="111"/>
      <c r="C956" s="111"/>
      <c r="D956" s="111"/>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c r="AA956" s="111"/>
    </row>
    <row r="957" spans="1:27" ht="13.8">
      <c r="A957" s="111"/>
      <c r="B957" s="111"/>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11"/>
    </row>
    <row r="958" spans="1:27" ht="13.8">
      <c r="A958" s="111"/>
      <c r="B958" s="111"/>
      <c r="C958" s="111"/>
      <c r="D958" s="111"/>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c r="AA958" s="111"/>
    </row>
    <row r="959" spans="1:27" ht="13.8">
      <c r="A959" s="111"/>
      <c r="B959" s="111"/>
      <c r="C959" s="111"/>
      <c r="D959" s="111"/>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c r="AA959" s="111"/>
    </row>
    <row r="960" spans="1:27" ht="13.8">
      <c r="A960" s="111"/>
      <c r="B960" s="111"/>
      <c r="C960" s="111"/>
      <c r="D960" s="111"/>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c r="AA960" s="111"/>
    </row>
    <row r="961" spans="1:27" ht="13.8">
      <c r="A961" s="111"/>
      <c r="B961" s="111"/>
      <c r="C961" s="111"/>
      <c r="D961" s="111"/>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c r="AA961" s="111"/>
    </row>
    <row r="962" spans="1:27" ht="13.8">
      <c r="A962" s="111"/>
      <c r="B962" s="111"/>
      <c r="C962" s="111"/>
      <c r="D962" s="111"/>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c r="AA962" s="111"/>
    </row>
    <row r="963" spans="1:27" ht="13.8">
      <c r="A963" s="111"/>
      <c r="B963" s="111"/>
      <c r="C963" s="111"/>
      <c r="D963" s="111"/>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c r="AA963" s="111"/>
    </row>
    <row r="964" spans="1:27" ht="13.8">
      <c r="A964" s="111"/>
      <c r="B964" s="111"/>
      <c r="C964" s="111"/>
      <c r="D964" s="111"/>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c r="AA964" s="111"/>
    </row>
    <row r="965" spans="1:27" ht="13.8">
      <c r="A965" s="111"/>
      <c r="B965" s="111"/>
      <c r="C965" s="111"/>
      <c r="D965" s="111"/>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c r="AA965" s="111"/>
    </row>
    <row r="966" spans="1:27" ht="13.8">
      <c r="A966" s="111"/>
      <c r="B966" s="111"/>
      <c r="C966" s="111"/>
      <c r="D966" s="111"/>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c r="AA966" s="111"/>
    </row>
    <row r="967" spans="1:27" ht="13.8">
      <c r="A967" s="111"/>
      <c r="B967" s="111"/>
      <c r="C967" s="111"/>
      <c r="D967" s="111"/>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c r="AA967" s="111"/>
    </row>
    <row r="968" spans="1:27" ht="13.8">
      <c r="A968" s="111"/>
      <c r="B968" s="111"/>
      <c r="C968" s="111"/>
      <c r="D968" s="111"/>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c r="AA968" s="111"/>
    </row>
    <row r="969" spans="1:27" ht="13.8">
      <c r="A969" s="111"/>
      <c r="B969" s="111"/>
      <c r="C969" s="111"/>
      <c r="D969" s="111"/>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c r="AA969" s="111"/>
    </row>
    <row r="970" spans="1:27" ht="13.8">
      <c r="A970" s="111"/>
      <c r="B970" s="111"/>
      <c r="C970" s="111"/>
      <c r="D970" s="111"/>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c r="AA970" s="111"/>
    </row>
    <row r="971" spans="1:27" ht="13.8">
      <c r="A971" s="111"/>
      <c r="B971" s="111"/>
      <c r="C971" s="111"/>
      <c r="D971" s="111"/>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c r="AA971" s="111"/>
    </row>
    <row r="972" spans="1:27" ht="13.8">
      <c r="A972" s="111"/>
      <c r="B972" s="111"/>
      <c r="C972" s="111"/>
      <c r="D972" s="111"/>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c r="AA972" s="111"/>
    </row>
    <row r="973" spans="1:27" ht="13.8">
      <c r="A973" s="111"/>
      <c r="B973" s="111"/>
      <c r="C973" s="111"/>
      <c r="D973" s="111"/>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c r="AA973" s="111"/>
    </row>
    <row r="974" spans="1:27" ht="13.8">
      <c r="A974" s="111"/>
      <c r="B974" s="111"/>
      <c r="C974" s="111"/>
      <c r="D974" s="111"/>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c r="AA974" s="111"/>
    </row>
    <row r="975" spans="1:27" ht="13.8">
      <c r="A975" s="111"/>
      <c r="B975" s="111"/>
      <c r="C975" s="111"/>
      <c r="D975" s="111"/>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c r="AA975" s="111"/>
    </row>
    <row r="976" spans="1:27" ht="13.8">
      <c r="A976" s="111"/>
      <c r="B976" s="111"/>
      <c r="C976" s="111"/>
      <c r="D976" s="111"/>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c r="AA976" s="111"/>
    </row>
    <row r="977" spans="1:27" ht="13.8">
      <c r="A977" s="111"/>
      <c r="B977" s="111"/>
      <c r="C977" s="111"/>
      <c r="D977" s="111"/>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c r="AA977" s="111"/>
    </row>
    <row r="978" spans="1:27" ht="13.8">
      <c r="A978" s="111"/>
      <c r="B978" s="111"/>
      <c r="C978" s="111"/>
      <c r="D978" s="111"/>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c r="AA978" s="111"/>
    </row>
    <row r="979" spans="1:27" ht="13.8">
      <c r="A979" s="111"/>
      <c r="B979" s="111"/>
      <c r="C979" s="111"/>
      <c r="D979" s="111"/>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c r="AA979" s="111"/>
    </row>
    <row r="980" spans="1:27" ht="13.8">
      <c r="A980" s="111"/>
      <c r="B980" s="111"/>
      <c r="C980" s="111"/>
      <c r="D980" s="111"/>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c r="AA980" s="111"/>
    </row>
    <row r="981" spans="1:27" ht="13.8">
      <c r="A981" s="111"/>
      <c r="B981" s="111"/>
      <c r="C981" s="111"/>
      <c r="D981" s="111"/>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c r="AA981" s="111"/>
    </row>
    <row r="982" spans="1:27" ht="13.8">
      <c r="A982" s="111"/>
      <c r="B982" s="111"/>
      <c r="C982" s="111"/>
      <c r="D982" s="111"/>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c r="AA982" s="111"/>
    </row>
    <row r="983" spans="1:27" ht="13.8">
      <c r="A983" s="111"/>
      <c r="B983" s="111"/>
      <c r="C983" s="111"/>
      <c r="D983" s="111"/>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c r="AA983" s="111"/>
    </row>
    <row r="984" spans="1:27" ht="13.8">
      <c r="A984" s="111"/>
      <c r="B984" s="111"/>
      <c r="C984" s="111"/>
      <c r="D984" s="111"/>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c r="AA984" s="111"/>
    </row>
    <row r="985" spans="1:27" ht="13.8">
      <c r="A985" s="111"/>
      <c r="B985" s="111"/>
      <c r="C985" s="111"/>
      <c r="D985" s="111"/>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c r="AA985" s="111"/>
    </row>
    <row r="986" spans="1:27" ht="13.8">
      <c r="A986" s="111"/>
      <c r="B986" s="111"/>
      <c r="C986" s="111"/>
      <c r="D986" s="111"/>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c r="AA986" s="111"/>
    </row>
    <row r="987" spans="1:27" ht="13.8">
      <c r="A987" s="111"/>
      <c r="B987" s="111"/>
      <c r="C987" s="111"/>
      <c r="D987" s="111"/>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c r="AA987" s="111"/>
    </row>
    <row r="988" spans="1:27" ht="13.8">
      <c r="A988" s="111"/>
      <c r="B988" s="111"/>
      <c r="C988" s="111"/>
      <c r="D988" s="111"/>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c r="AA988" s="111"/>
    </row>
    <row r="989" spans="1:27" ht="13.8">
      <c r="A989" s="111"/>
      <c r="B989" s="111"/>
      <c r="C989" s="111"/>
      <c r="D989" s="111"/>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c r="AA989" s="111"/>
    </row>
    <row r="990" spans="1:27" ht="13.8">
      <c r="A990" s="111"/>
      <c r="B990" s="111"/>
      <c r="C990" s="111"/>
      <c r="D990" s="111"/>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c r="AA990" s="111"/>
    </row>
    <row r="991" spans="1:27" ht="13.8">
      <c r="A991" s="111"/>
      <c r="B991" s="111"/>
      <c r="C991" s="111"/>
      <c r="D991" s="111"/>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c r="AA991" s="111"/>
    </row>
    <row r="992" spans="1:27" ht="13.8">
      <c r="A992" s="111"/>
      <c r="B992" s="111"/>
      <c r="C992" s="111"/>
      <c r="D992" s="111"/>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c r="AA992" s="111"/>
    </row>
    <row r="993" spans="1:27" ht="13.8">
      <c r="A993" s="111"/>
      <c r="B993" s="111"/>
      <c r="C993" s="111"/>
      <c r="D993" s="111"/>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c r="AA993" s="111"/>
    </row>
    <row r="994" spans="1:27" ht="13.8">
      <c r="A994" s="111"/>
      <c r="B994" s="111"/>
      <c r="C994" s="111"/>
      <c r="D994" s="111"/>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c r="AA994" s="111"/>
    </row>
    <row r="995" spans="1:27" ht="13.8">
      <c r="A995" s="111"/>
      <c r="B995" s="111"/>
      <c r="C995" s="111"/>
      <c r="D995" s="111"/>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c r="AA995" s="111"/>
    </row>
    <row r="996" spans="1:27" ht="13.8">
      <c r="A996" s="111"/>
      <c r="B996" s="111"/>
      <c r="C996" s="111"/>
      <c r="D996" s="111"/>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c r="AA996" s="111"/>
    </row>
    <row r="997" spans="1:27" ht="13.8">
      <c r="A997" s="111"/>
      <c r="B997" s="111"/>
      <c r="C997" s="111"/>
      <c r="D997" s="111"/>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c r="AA997" s="111"/>
    </row>
    <row r="998" spans="1:27" ht="13.8">
      <c r="A998" s="111"/>
      <c r="B998" s="111"/>
      <c r="C998" s="111"/>
      <c r="D998" s="111"/>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c r="AA998" s="111"/>
    </row>
    <row r="999" spans="1:27" ht="13.8">
      <c r="A999" s="111"/>
      <c r="B999" s="111"/>
      <c r="C999" s="111"/>
      <c r="D999" s="111"/>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c r="AA999" s="111"/>
    </row>
    <row r="1000" spans="1:27" ht="13.8">
      <c r="A1000" s="111"/>
      <c r="B1000" s="111"/>
      <c r="C1000" s="111"/>
      <c r="D1000" s="111"/>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c r="AA1000" s="111"/>
    </row>
    <row r="1001" spans="1:27" ht="13.8">
      <c r="A1001" s="111"/>
      <c r="B1001" s="111"/>
      <c r="C1001" s="111"/>
      <c r="D1001" s="111"/>
      <c r="E1001" s="111"/>
      <c r="F1001" s="111"/>
      <c r="G1001" s="111"/>
      <c r="H1001" s="111"/>
      <c r="I1001" s="111"/>
      <c r="J1001" s="111"/>
      <c r="K1001" s="111"/>
      <c r="L1001" s="111"/>
      <c r="M1001" s="111"/>
      <c r="N1001" s="111"/>
      <c r="O1001" s="111"/>
      <c r="P1001" s="111"/>
      <c r="Q1001" s="111"/>
      <c r="R1001" s="111"/>
      <c r="S1001" s="111"/>
      <c r="T1001" s="111"/>
      <c r="U1001" s="111"/>
      <c r="V1001" s="111"/>
      <c r="W1001" s="111"/>
      <c r="X1001" s="111"/>
      <c r="Y1001" s="111"/>
      <c r="Z1001" s="111"/>
      <c r="AA1001" s="111"/>
    </row>
    <row r="1002" spans="1:27" ht="13.8">
      <c r="A1002" s="111"/>
      <c r="B1002" s="111"/>
      <c r="C1002" s="111"/>
      <c r="D1002" s="111"/>
      <c r="E1002" s="111"/>
      <c r="F1002" s="111"/>
      <c r="G1002" s="111"/>
      <c r="H1002" s="111"/>
      <c r="I1002" s="111"/>
      <c r="J1002" s="111"/>
      <c r="K1002" s="111"/>
      <c r="L1002" s="111"/>
      <c r="M1002" s="111"/>
      <c r="N1002" s="111"/>
      <c r="O1002" s="111"/>
      <c r="P1002" s="111"/>
      <c r="Q1002" s="111"/>
      <c r="R1002" s="111"/>
      <c r="S1002" s="111"/>
      <c r="T1002" s="111"/>
      <c r="U1002" s="111"/>
      <c r="V1002" s="111"/>
      <c r="W1002" s="111"/>
      <c r="X1002" s="111"/>
      <c r="Y1002" s="111"/>
      <c r="Z1002" s="111"/>
      <c r="AA1002" s="111"/>
    </row>
    <row r="1003" spans="1:27" ht="13.8">
      <c r="A1003" s="111"/>
      <c r="B1003" s="111"/>
      <c r="C1003" s="111"/>
      <c r="D1003" s="111"/>
      <c r="E1003" s="111"/>
      <c r="F1003" s="111"/>
      <c r="G1003" s="111"/>
      <c r="H1003" s="111"/>
      <c r="I1003" s="111"/>
      <c r="J1003" s="111"/>
      <c r="K1003" s="111"/>
      <c r="L1003" s="111"/>
      <c r="M1003" s="111"/>
      <c r="N1003" s="111"/>
      <c r="O1003" s="111"/>
      <c r="P1003" s="111"/>
      <c r="Q1003" s="111"/>
      <c r="R1003" s="111"/>
      <c r="S1003" s="111"/>
      <c r="T1003" s="111"/>
      <c r="U1003" s="111"/>
      <c r="V1003" s="111"/>
      <c r="W1003" s="111"/>
      <c r="X1003" s="111"/>
      <c r="Y1003" s="111"/>
      <c r="Z1003" s="111"/>
      <c r="AA1003" s="111"/>
    </row>
    <row r="1004" spans="1:27" ht="13.8">
      <c r="A1004" s="111"/>
      <c r="B1004" s="111"/>
      <c r="C1004" s="111"/>
      <c r="D1004" s="111"/>
      <c r="E1004" s="111"/>
      <c r="F1004" s="111"/>
      <c r="G1004" s="111"/>
      <c r="H1004" s="111"/>
      <c r="I1004" s="111"/>
      <c r="J1004" s="111"/>
      <c r="K1004" s="111"/>
      <c r="L1004" s="111"/>
      <c r="M1004" s="111"/>
      <c r="N1004" s="111"/>
      <c r="O1004" s="111"/>
      <c r="P1004" s="111"/>
      <c r="Q1004" s="111"/>
      <c r="R1004" s="111"/>
      <c r="S1004" s="111"/>
      <c r="T1004" s="111"/>
      <c r="U1004" s="111"/>
      <c r="V1004" s="111"/>
      <c r="W1004" s="111"/>
      <c r="X1004" s="111"/>
      <c r="Y1004" s="111"/>
      <c r="Z1004" s="111"/>
      <c r="AA1004" s="111"/>
    </row>
    <row r="1005" spans="1:27" ht="13.8">
      <c r="A1005" s="111"/>
      <c r="B1005" s="111"/>
      <c r="C1005" s="111"/>
      <c r="D1005" s="111"/>
      <c r="E1005" s="111"/>
      <c r="F1005" s="111"/>
      <c r="G1005" s="111"/>
      <c r="H1005" s="111"/>
      <c r="I1005" s="111"/>
      <c r="J1005" s="111"/>
      <c r="K1005" s="111"/>
      <c r="L1005" s="111"/>
      <c r="M1005" s="111"/>
      <c r="N1005" s="111"/>
      <c r="O1005" s="111"/>
      <c r="P1005" s="111"/>
      <c r="Q1005" s="111"/>
      <c r="R1005" s="111"/>
      <c r="S1005" s="111"/>
      <c r="T1005" s="111"/>
      <c r="U1005" s="111"/>
      <c r="V1005" s="111"/>
      <c r="W1005" s="111"/>
      <c r="X1005" s="111"/>
      <c r="Y1005" s="111"/>
      <c r="Z1005" s="111"/>
      <c r="AA1005" s="111"/>
    </row>
    <row r="1006" spans="1:27" ht="13.8">
      <c r="A1006" s="111"/>
      <c r="B1006" s="111"/>
      <c r="C1006" s="111"/>
      <c r="D1006" s="111"/>
      <c r="E1006" s="111"/>
      <c r="F1006" s="111"/>
      <c r="G1006" s="111"/>
      <c r="H1006" s="111"/>
      <c r="I1006" s="111"/>
      <c r="J1006" s="111"/>
      <c r="K1006" s="111"/>
      <c r="L1006" s="111"/>
      <c r="M1006" s="111"/>
      <c r="N1006" s="111"/>
      <c r="O1006" s="111"/>
      <c r="P1006" s="111"/>
      <c r="Q1006" s="111"/>
      <c r="R1006" s="111"/>
      <c r="S1006" s="111"/>
      <c r="T1006" s="111"/>
      <c r="U1006" s="111"/>
      <c r="V1006" s="111"/>
      <c r="W1006" s="111"/>
      <c r="X1006" s="111"/>
      <c r="Y1006" s="111"/>
      <c r="Z1006" s="111"/>
      <c r="AA1006" s="111"/>
    </row>
    <row r="1007" spans="1:27" ht="13.8">
      <c r="A1007" s="111"/>
      <c r="B1007" s="111"/>
      <c r="C1007" s="111"/>
      <c r="D1007" s="111"/>
      <c r="E1007" s="111"/>
      <c r="F1007" s="111"/>
      <c r="G1007" s="111"/>
      <c r="H1007" s="111"/>
      <c r="I1007" s="111"/>
      <c r="J1007" s="111"/>
      <c r="K1007" s="111"/>
      <c r="L1007" s="111"/>
      <c r="M1007" s="111"/>
      <c r="N1007" s="111"/>
      <c r="O1007" s="111"/>
      <c r="P1007" s="111"/>
      <c r="Q1007" s="111"/>
      <c r="R1007" s="111"/>
      <c r="S1007" s="111"/>
      <c r="T1007" s="111"/>
      <c r="U1007" s="111"/>
      <c r="V1007" s="111"/>
      <c r="W1007" s="111"/>
      <c r="X1007" s="111"/>
      <c r="Y1007" s="111"/>
      <c r="Z1007" s="111"/>
      <c r="AA1007" s="111"/>
    </row>
    <row r="1008" spans="1:27" ht="13.8">
      <c r="A1008" s="111"/>
      <c r="B1008" s="111"/>
      <c r="C1008" s="111"/>
      <c r="D1008" s="111"/>
      <c r="E1008" s="111"/>
      <c r="F1008" s="111"/>
      <c r="G1008" s="111"/>
      <c r="H1008" s="111"/>
      <c r="I1008" s="111"/>
      <c r="J1008" s="111"/>
      <c r="K1008" s="111"/>
      <c r="L1008" s="111"/>
      <c r="M1008" s="111"/>
      <c r="N1008" s="111"/>
      <c r="O1008" s="111"/>
      <c r="P1008" s="111"/>
      <c r="Q1008" s="111"/>
      <c r="R1008" s="111"/>
      <c r="S1008" s="111"/>
      <c r="T1008" s="111"/>
      <c r="U1008" s="111"/>
      <c r="V1008" s="111"/>
      <c r="W1008" s="111"/>
      <c r="X1008" s="111"/>
      <c r="Y1008" s="111"/>
      <c r="Z1008" s="111"/>
      <c r="AA1008" s="111"/>
    </row>
    <row r="1009" spans="1:27" ht="13.8">
      <c r="A1009" s="111"/>
      <c r="B1009" s="111"/>
      <c r="C1009" s="111"/>
      <c r="D1009" s="111"/>
      <c r="E1009" s="111"/>
      <c r="F1009" s="111"/>
      <c r="G1009" s="111"/>
      <c r="H1009" s="111"/>
      <c r="I1009" s="111"/>
      <c r="J1009" s="111"/>
      <c r="K1009" s="111"/>
      <c r="L1009" s="111"/>
      <c r="M1009" s="111"/>
      <c r="N1009" s="111"/>
      <c r="O1009" s="111"/>
      <c r="P1009" s="111"/>
      <c r="Q1009" s="111"/>
      <c r="R1009" s="111"/>
      <c r="S1009" s="111"/>
      <c r="T1009" s="111"/>
      <c r="U1009" s="111"/>
      <c r="V1009" s="111"/>
      <c r="W1009" s="111"/>
      <c r="X1009" s="111"/>
      <c r="Y1009" s="111"/>
      <c r="Z1009" s="111"/>
      <c r="AA1009" s="111"/>
    </row>
    <row r="1010" spans="1:27" ht="13.8">
      <c r="A1010" s="111"/>
      <c r="B1010" s="111"/>
      <c r="C1010" s="111"/>
      <c r="D1010" s="111"/>
      <c r="E1010" s="111"/>
      <c r="F1010" s="111"/>
      <c r="G1010" s="111"/>
      <c r="H1010" s="111"/>
      <c r="I1010" s="111"/>
      <c r="J1010" s="111"/>
      <c r="K1010" s="111"/>
      <c r="L1010" s="111"/>
      <c r="M1010" s="111"/>
      <c r="N1010" s="111"/>
      <c r="O1010" s="111"/>
      <c r="P1010" s="111"/>
      <c r="Q1010" s="111"/>
      <c r="R1010" s="111"/>
      <c r="S1010" s="111"/>
      <c r="T1010" s="111"/>
      <c r="U1010" s="111"/>
      <c r="V1010" s="111"/>
      <c r="W1010" s="111"/>
      <c r="X1010" s="111"/>
      <c r="Y1010" s="111"/>
      <c r="Z1010" s="111"/>
      <c r="AA1010" s="111"/>
    </row>
    <row r="1011" spans="1:27" ht="13.8">
      <c r="A1011" s="111"/>
      <c r="B1011" s="111"/>
      <c r="C1011" s="111"/>
      <c r="D1011" s="111"/>
      <c r="E1011" s="111"/>
      <c r="F1011" s="111"/>
      <c r="G1011" s="111"/>
      <c r="H1011" s="111"/>
      <c r="I1011" s="111"/>
      <c r="J1011" s="111"/>
      <c r="K1011" s="111"/>
      <c r="L1011" s="111"/>
      <c r="M1011" s="111"/>
      <c r="N1011" s="111"/>
      <c r="O1011" s="111"/>
      <c r="P1011" s="111"/>
      <c r="Q1011" s="111"/>
      <c r="R1011" s="111"/>
      <c r="S1011" s="111"/>
      <c r="T1011" s="111"/>
      <c r="U1011" s="111"/>
      <c r="V1011" s="111"/>
      <c r="W1011" s="111"/>
      <c r="X1011" s="111"/>
      <c r="Y1011" s="111"/>
      <c r="Z1011" s="111"/>
      <c r="AA1011" s="111"/>
    </row>
  </sheetData>
  <mergeCells count="11">
    <mergeCell ref="B36:D36"/>
    <mergeCell ref="B38:B39"/>
    <mergeCell ref="C38:D38"/>
    <mergeCell ref="A43:F43"/>
    <mergeCell ref="B5:C5"/>
    <mergeCell ref="B7:B11"/>
    <mergeCell ref="B14:B16"/>
    <mergeCell ref="B22:C22"/>
    <mergeCell ref="B25:B26"/>
    <mergeCell ref="B27:C27"/>
    <mergeCell ref="B35:D3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13</vt:i4>
      </vt:variant>
    </vt:vector>
  </HeadingPairs>
  <TitlesOfParts>
    <vt:vector size="13" baseType="lpstr">
      <vt:lpstr>Инфо</vt:lpstr>
      <vt:lpstr>SWOT</vt:lpstr>
      <vt:lpstr>Бизнес-модель</vt:lpstr>
      <vt:lpstr>Команда </vt:lpstr>
      <vt:lpstr>Командообразование</vt:lpstr>
      <vt:lpstr>Календарное планирование</vt:lpstr>
      <vt:lpstr>Денежные потоки</vt:lpstr>
      <vt:lpstr>Питч</vt:lpstr>
      <vt:lpstr>Паспорт</vt:lpstr>
      <vt:lpstr>Сегменты</vt:lpstr>
      <vt:lpstr>Конкурентный анализ</vt:lpstr>
      <vt:lpstr>Canvas</vt:lpstr>
      <vt:lpst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 Мартынов</dc:creator>
  <cp:lastModifiedBy>Колмаков Виталий</cp:lastModifiedBy>
  <dcterms:modified xsi:type="dcterms:W3CDTF">2022-12-28T20:15:24Z</dcterms:modified>
</cp:coreProperties>
</file>