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Акселератор\"/>
    </mc:Choice>
  </mc:AlternateContent>
  <xr:revisionPtr revIDLastSave="0" documentId="13_ncr:1_{F6DBFC12-F02F-4865-976A-1F9A0EDED2EA}" xr6:coauthVersionLast="47" xr6:coauthVersionMax="47" xr10:uidLastSave="{00000000-0000-0000-0000-000000000000}"/>
  <bookViews>
    <workbookView xWindow="-120" yWindow="-120" windowWidth="29040" windowHeight="15840" firstSheet="5" activeTab="11" xr2:uid="{00000000-000D-0000-FFFF-FFFF00000000}"/>
  </bookViews>
  <sheets>
    <sheet name="Инфо" sheetId="1" r:id="rId1"/>
    <sheet name="SWOT" sheetId="2" r:id="rId2"/>
    <sheet name="Бизнес-модель" sheetId="3" r:id="rId3"/>
    <sheet name="Команда " sheetId="4" r:id="rId4"/>
    <sheet name="Командообразование" sheetId="5" r:id="rId5"/>
    <sheet name="Календарное планирование" sheetId="6" r:id="rId6"/>
    <sheet name="Денежные потоки" sheetId="7" r:id="rId7"/>
    <sheet name="Питч" sheetId="8" r:id="rId8"/>
    <sheet name="Паспорт" sheetId="9" r:id="rId9"/>
    <sheet name="Сегменты" sheetId="10" r:id="rId10"/>
    <sheet name="Конкурентный анализ" sheetId="11" r:id="rId11"/>
    <sheet name="Бизнес моделька" sheetId="14" r:id="rId12"/>
    <sheet name="Canvas" sheetId="12" state="hidden" r:id="rId13"/>
    <sheet name="©" sheetId="13" state="hidden" r:id="rId14"/>
  </sheets>
  <definedNames>
    <definedName name="_xlnm._FilterDatabase" localSheetId="5" hidden="1">'Календарное планирование'!$B$18:$P$70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9" l="1"/>
  <c r="C15" i="9"/>
  <c r="C20" i="9"/>
  <c r="C73" i="5"/>
  <c r="F1" i="12"/>
  <c r="I19" i="10"/>
  <c r="I18" i="10"/>
  <c r="I17" i="10"/>
  <c r="I16" i="10"/>
  <c r="I15" i="10"/>
  <c r="I14" i="10"/>
  <c r="I13" i="10"/>
  <c r="I12" i="10"/>
  <c r="I11" i="10"/>
  <c r="I10" i="10"/>
  <c r="I9" i="10"/>
  <c r="F59" i="9"/>
  <c r="E59" i="9"/>
  <c r="D59" i="9"/>
  <c r="C59" i="9"/>
  <c r="B59" i="9"/>
  <c r="F58" i="9"/>
  <c r="E58" i="9"/>
  <c r="D58" i="9"/>
  <c r="C58" i="9"/>
  <c r="B58" i="9"/>
  <c r="F57" i="9"/>
  <c r="E57" i="9"/>
  <c r="D57" i="9"/>
  <c r="C57" i="9"/>
  <c r="B57" i="9"/>
  <c r="F56" i="9"/>
  <c r="E56" i="9"/>
  <c r="D56" i="9"/>
  <c r="C56" i="9"/>
  <c r="B56" i="9"/>
  <c r="F55" i="9"/>
  <c r="E55" i="9"/>
  <c r="D55" i="9"/>
  <c r="C55" i="9"/>
  <c r="B55" i="9"/>
  <c r="C24" i="9"/>
  <c r="C21" i="9"/>
  <c r="C19" i="9"/>
  <c r="C18" i="9"/>
  <c r="C17" i="9"/>
  <c r="C14" i="9"/>
  <c r="C12" i="9"/>
  <c r="C11" i="9"/>
  <c r="C10" i="9"/>
  <c r="C9" i="9"/>
  <c r="C8" i="9"/>
  <c r="C7" i="9"/>
  <c r="C6" i="9"/>
  <c r="D20" i="8"/>
  <c r="AL45" i="7"/>
  <c r="AK45" i="7"/>
  <c r="AJ45" i="7"/>
  <c r="AI45" i="7"/>
  <c r="AH45" i="7"/>
  <c r="AG45" i="7"/>
  <c r="AF45" i="7"/>
  <c r="AE45" i="7"/>
  <c r="AD45" i="7"/>
  <c r="AC45" i="7"/>
  <c r="AB45" i="7"/>
  <c r="AA45" i="7"/>
  <c r="Z45" i="7"/>
  <c r="Y45" i="7"/>
  <c r="X45" i="7"/>
  <c r="W45" i="7"/>
  <c r="V45" i="7"/>
  <c r="U45" i="7"/>
  <c r="T45" i="7"/>
  <c r="S45" i="7"/>
  <c r="R45" i="7"/>
  <c r="Q45" i="7"/>
  <c r="P45" i="7"/>
  <c r="O45" i="7"/>
  <c r="M45" i="7"/>
  <c r="L45" i="7"/>
  <c r="K45" i="7"/>
  <c r="J45" i="7"/>
  <c r="I45" i="7"/>
  <c r="H45" i="7"/>
  <c r="G45" i="7"/>
  <c r="F45" i="7"/>
  <c r="E45" i="7"/>
  <c r="D45" i="7"/>
  <c r="C45" i="7"/>
  <c r="B45" i="7"/>
  <c r="AL40" i="7"/>
  <c r="AK40" i="7"/>
  <c r="AJ40" i="7"/>
  <c r="AI40" i="7"/>
  <c r="AH40" i="7"/>
  <c r="AG40" i="7"/>
  <c r="AF40" i="7"/>
  <c r="AE40" i="7"/>
  <c r="AD40" i="7"/>
  <c r="AC40" i="7"/>
  <c r="AB40" i="7"/>
  <c r="AA40" i="7"/>
  <c r="AA49" i="7" s="1"/>
  <c r="Z40" i="7"/>
  <c r="Y40" i="7"/>
  <c r="X40" i="7"/>
  <c r="W40" i="7"/>
  <c r="V40" i="7"/>
  <c r="U40" i="7"/>
  <c r="T40" i="7"/>
  <c r="S40" i="7"/>
  <c r="R40" i="7"/>
  <c r="Q40" i="7"/>
  <c r="P40" i="7"/>
  <c r="O40" i="7"/>
  <c r="M40" i="7"/>
  <c r="L40" i="7"/>
  <c r="K40" i="7"/>
  <c r="J40" i="7"/>
  <c r="I40" i="7"/>
  <c r="H40" i="7"/>
  <c r="G40" i="7"/>
  <c r="F40" i="7"/>
  <c r="E40" i="7"/>
  <c r="D40" i="7"/>
  <c r="C40" i="7"/>
  <c r="B40" i="7"/>
  <c r="AL30" i="7"/>
  <c r="AL31" i="7" s="1"/>
  <c r="AK30" i="7"/>
  <c r="AK31" i="7" s="1"/>
  <c r="AJ30" i="7"/>
  <c r="AJ31" i="7" s="1"/>
  <c r="AI30" i="7"/>
  <c r="AI31" i="7" s="1"/>
  <c r="AH30" i="7"/>
  <c r="AH31" i="7" s="1"/>
  <c r="AG30" i="7"/>
  <c r="AG31" i="7" s="1"/>
  <c r="AF30" i="7"/>
  <c r="AF31" i="7" s="1"/>
  <c r="AE30" i="7"/>
  <c r="AE31" i="7" s="1"/>
  <c r="AD30" i="7"/>
  <c r="AD31" i="7" s="1"/>
  <c r="AC30" i="7"/>
  <c r="AC31" i="7" s="1"/>
  <c r="AB30" i="7"/>
  <c r="AB31" i="7" s="1"/>
  <c r="AA30" i="7"/>
  <c r="AA31" i="7" s="1"/>
  <c r="Z30" i="7"/>
  <c r="Y30" i="7"/>
  <c r="X30" i="7"/>
  <c r="W30" i="7"/>
  <c r="V30" i="7"/>
  <c r="U30" i="7"/>
  <c r="T30" i="7"/>
  <c r="S30" i="7"/>
  <c r="R30" i="7"/>
  <c r="Q30" i="7"/>
  <c r="P30" i="7"/>
  <c r="O30" i="7"/>
  <c r="M30" i="7"/>
  <c r="L30" i="7"/>
  <c r="K30" i="7"/>
  <c r="J30" i="7"/>
  <c r="I30" i="7"/>
  <c r="H30" i="7"/>
  <c r="G30" i="7"/>
  <c r="F30" i="7"/>
  <c r="E30" i="7"/>
  <c r="D30" i="7"/>
  <c r="C30" i="7"/>
  <c r="B30" i="7"/>
  <c r="Z28" i="7"/>
  <c r="Y28" i="7"/>
  <c r="X28" i="7"/>
  <c r="W28" i="7"/>
  <c r="V28" i="7"/>
  <c r="U28" i="7"/>
  <c r="T28" i="7"/>
  <c r="S28" i="7"/>
  <c r="R28" i="7"/>
  <c r="Q28" i="7"/>
  <c r="P28" i="7"/>
  <c r="O28" i="7"/>
  <c r="M28" i="7"/>
  <c r="L28" i="7"/>
  <c r="K28" i="7"/>
  <c r="J28" i="7"/>
  <c r="I28" i="7"/>
  <c r="H28" i="7"/>
  <c r="G28" i="7"/>
  <c r="F28" i="7"/>
  <c r="E28" i="7"/>
  <c r="D28" i="7"/>
  <c r="C28" i="7"/>
  <c r="B28" i="7"/>
  <c r="AL24" i="7"/>
  <c r="AK24" i="7"/>
  <c r="AJ24" i="7"/>
  <c r="AI24" i="7"/>
  <c r="AH24" i="7"/>
  <c r="AG24" i="7"/>
  <c r="AF24" i="7"/>
  <c r="AE24" i="7"/>
  <c r="AD24" i="7"/>
  <c r="AC24" i="7"/>
  <c r="AB24" i="7"/>
  <c r="AA24" i="7"/>
  <c r="Z24" i="7"/>
  <c r="Y24" i="7"/>
  <c r="X24" i="7"/>
  <c r="W24" i="7"/>
  <c r="V24" i="7"/>
  <c r="U24" i="7"/>
  <c r="T24" i="7"/>
  <c r="S24" i="7"/>
  <c r="R24" i="7"/>
  <c r="Q24" i="7"/>
  <c r="P24" i="7"/>
  <c r="O24" i="7"/>
  <c r="M24" i="7"/>
  <c r="L24" i="7"/>
  <c r="K24" i="7"/>
  <c r="J24" i="7"/>
  <c r="I24" i="7"/>
  <c r="H24" i="7"/>
  <c r="G24" i="7"/>
  <c r="F24" i="7"/>
  <c r="E24" i="7"/>
  <c r="D24" i="7"/>
  <c r="C24" i="7"/>
  <c r="B24" i="7"/>
  <c r="AL22" i="7"/>
  <c r="AK22" i="7"/>
  <c r="AJ22" i="7"/>
  <c r="AI22" i="7"/>
  <c r="AH22" i="7"/>
  <c r="AG22" i="7"/>
  <c r="AF22" i="7"/>
  <c r="AE22" i="7"/>
  <c r="AD22" i="7"/>
  <c r="AC22" i="7"/>
  <c r="AB22" i="7"/>
  <c r="AA22" i="7"/>
  <c r="Z22" i="7"/>
  <c r="Y22" i="7"/>
  <c r="X22" i="7"/>
  <c r="W22" i="7"/>
  <c r="V22" i="7"/>
  <c r="U22" i="7"/>
  <c r="T22" i="7"/>
  <c r="S22" i="7"/>
  <c r="R22" i="7"/>
  <c r="Q22" i="7"/>
  <c r="P22" i="7"/>
  <c r="O22" i="7"/>
  <c r="M22" i="7"/>
  <c r="L22" i="7"/>
  <c r="K22" i="7"/>
  <c r="J22" i="7"/>
  <c r="I22" i="7"/>
  <c r="H22" i="7"/>
  <c r="G22" i="7"/>
  <c r="F22" i="7"/>
  <c r="E22" i="7"/>
  <c r="D22" i="7"/>
  <c r="C22" i="7"/>
  <c r="B22" i="7"/>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M1" i="6"/>
  <c r="J96" i="5"/>
  <c r="I96" i="5"/>
  <c r="H96" i="5"/>
  <c r="G96" i="5"/>
  <c r="F96" i="5"/>
  <c r="E96" i="5"/>
  <c r="D96" i="5"/>
  <c r="C96" i="5"/>
  <c r="J95" i="5"/>
  <c r="I95" i="5"/>
  <c r="H95" i="5"/>
  <c r="G95" i="5"/>
  <c r="F95" i="5"/>
  <c r="E95" i="5"/>
  <c r="D95" i="5"/>
  <c r="C95" i="5"/>
  <c r="J94" i="5"/>
  <c r="I94" i="5"/>
  <c r="H94" i="5"/>
  <c r="G94" i="5"/>
  <c r="F94" i="5"/>
  <c r="E94" i="5"/>
  <c r="D94" i="5"/>
  <c r="C94" i="5"/>
  <c r="J93" i="5"/>
  <c r="I93" i="5"/>
  <c r="H93" i="5"/>
  <c r="G93" i="5"/>
  <c r="F93" i="5"/>
  <c r="E93" i="5"/>
  <c r="D93" i="5"/>
  <c r="C93" i="5"/>
  <c r="J92" i="5"/>
  <c r="I92" i="5"/>
  <c r="H92" i="5"/>
  <c r="G92" i="5"/>
  <c r="F92" i="5"/>
  <c r="E92" i="5"/>
  <c r="D92" i="5"/>
  <c r="C92" i="5"/>
  <c r="J91" i="5"/>
  <c r="I91" i="5"/>
  <c r="H91" i="5"/>
  <c r="G91" i="5"/>
  <c r="F91" i="5"/>
  <c r="E91" i="5"/>
  <c r="D91" i="5"/>
  <c r="C91" i="5"/>
  <c r="J90" i="5"/>
  <c r="I90" i="5"/>
  <c r="H90" i="5"/>
  <c r="G90" i="5"/>
  <c r="F90" i="5"/>
  <c r="E90" i="5"/>
  <c r="D90" i="5"/>
  <c r="C90" i="5"/>
  <c r="C84" i="5"/>
  <c r="C62" i="5"/>
  <c r="C51" i="5"/>
  <c r="C40" i="5"/>
  <c r="C29" i="5"/>
  <c r="C18" i="5"/>
  <c r="E1" i="2"/>
  <c r="E20" i="8"/>
  <c r="H10" i="10"/>
  <c r="H11" i="10"/>
  <c r="H12" i="10"/>
  <c r="H15" i="10"/>
  <c r="G1" i="12"/>
  <c r="H14" i="10"/>
  <c r="H13" i="10"/>
  <c r="H9" i="10"/>
  <c r="H19" i="10"/>
  <c r="H16" i="10"/>
  <c r="H17" i="10"/>
  <c r="H18" i="10"/>
  <c r="F1" i="2"/>
  <c r="V31" i="7" l="1"/>
  <c r="C97" i="5"/>
  <c r="R49" i="7"/>
  <c r="AH49" i="7"/>
  <c r="C49" i="7"/>
  <c r="T49" i="7"/>
  <c r="AJ49" i="7"/>
  <c r="E97" i="5"/>
  <c r="U25" i="7"/>
  <c r="D49" i="7"/>
  <c r="U49" i="7"/>
  <c r="AK49" i="7"/>
  <c r="M31" i="7"/>
  <c r="O25" i="7"/>
  <c r="O34" i="7" s="1"/>
  <c r="AE25" i="7"/>
  <c r="AE34" i="7" s="1"/>
  <c r="J49" i="7"/>
  <c r="L31" i="7"/>
  <c r="G49" i="7"/>
  <c r="X49" i="7"/>
  <c r="F31" i="7"/>
  <c r="W31" i="7"/>
  <c r="O31" i="7"/>
  <c r="P31" i="7"/>
  <c r="U31" i="7"/>
  <c r="U34" i="7" s="1"/>
  <c r="M25" i="7"/>
  <c r="AD25" i="7"/>
  <c r="P25" i="7"/>
  <c r="AF25" i="7"/>
  <c r="AF34" i="7" s="1"/>
  <c r="C31" i="7"/>
  <c r="T31" i="7"/>
  <c r="AK25" i="7"/>
  <c r="AK34" i="7" s="1"/>
  <c r="AK51" i="7" s="1"/>
  <c r="D31" i="7"/>
  <c r="D34" i="7" s="1"/>
  <c r="V25" i="7"/>
  <c r="V34" i="7" s="1"/>
  <c r="E31" i="7"/>
  <c r="F25" i="7"/>
  <c r="S25" i="7"/>
  <c r="AI25" i="7"/>
  <c r="AI34" i="7" s="1"/>
  <c r="AL25" i="7"/>
  <c r="AL34" i="7" s="1"/>
  <c r="C25" i="7"/>
  <c r="T25" i="7"/>
  <c r="AJ25" i="7"/>
  <c r="AJ34" i="7" s="1"/>
  <c r="AJ51" i="7" s="1"/>
  <c r="B31" i="7"/>
  <c r="B34" i="7" s="1"/>
  <c r="S31" i="7"/>
  <c r="D25" i="7"/>
  <c r="F49" i="7"/>
  <c r="W49" i="7"/>
  <c r="E25" i="7"/>
  <c r="W25" i="7"/>
  <c r="I49" i="7"/>
  <c r="Z49" i="7"/>
  <c r="G31" i="7"/>
  <c r="X31" i="7"/>
  <c r="I25" i="7"/>
  <c r="Z25" i="7"/>
  <c r="I31" i="7"/>
  <c r="Z31" i="7"/>
  <c r="L25" i="7"/>
  <c r="AC25" i="7"/>
  <c r="O49" i="7"/>
  <c r="AE49" i="7"/>
  <c r="M34" i="7"/>
  <c r="AD34" i="7"/>
  <c r="P49" i="7"/>
  <c r="AF49" i="7"/>
  <c r="AB49" i="7"/>
  <c r="Q49" i="7"/>
  <c r="AG49" i="7"/>
  <c r="F97" i="5"/>
  <c r="J97" i="5"/>
  <c r="D97" i="5"/>
  <c r="I97" i="5"/>
  <c r="J31" i="7"/>
  <c r="K31" i="7"/>
  <c r="B49" i="7"/>
  <c r="S49" i="7"/>
  <c r="AI49" i="7"/>
  <c r="G25" i="7"/>
  <c r="X25" i="7"/>
  <c r="H25" i="7"/>
  <c r="Y25" i="7"/>
  <c r="E49" i="7"/>
  <c r="V49" i="7"/>
  <c r="AL49" i="7"/>
  <c r="J25" i="7"/>
  <c r="AA25" i="7"/>
  <c r="AA34" i="7" s="1"/>
  <c r="AA51" i="7" s="1"/>
  <c r="K25" i="7"/>
  <c r="AB25" i="7"/>
  <c r="AB34" i="7" s="1"/>
  <c r="R31" i="7"/>
  <c r="H49" i="7"/>
  <c r="Y49" i="7"/>
  <c r="K49" i="7"/>
  <c r="L49" i="7"/>
  <c r="AC49" i="7"/>
  <c r="G97" i="5"/>
  <c r="Q25" i="7"/>
  <c r="AG25" i="7"/>
  <c r="AG34" i="7" s="1"/>
  <c r="M49" i="7"/>
  <c r="AD49" i="7"/>
  <c r="H97" i="5"/>
  <c r="R25" i="7"/>
  <c r="AH25" i="7"/>
  <c r="AH34" i="7" s="1"/>
  <c r="AH51" i="7" s="1"/>
  <c r="Q31" i="7"/>
  <c r="H31" i="7"/>
  <c r="Y31" i="7"/>
  <c r="AC34" i="7"/>
  <c r="U51" i="7" l="1"/>
  <c r="F34" i="7"/>
  <c r="W34" i="7"/>
  <c r="C34" i="7"/>
  <c r="C51" i="7" s="1"/>
  <c r="P34" i="7"/>
  <c r="T34" i="7"/>
  <c r="T51" i="7" s="1"/>
  <c r="L34" i="7"/>
  <c r="L51" i="7" s="1"/>
  <c r="AD51" i="7"/>
  <c r="I34" i="7"/>
  <c r="I51" i="7" s="1"/>
  <c r="AL51" i="7"/>
  <c r="AF51" i="7"/>
  <c r="E34" i="7"/>
  <c r="S34" i="7"/>
  <c r="S51" i="7" s="1"/>
  <c r="P51" i="7"/>
  <c r="AE51" i="7"/>
  <c r="O51" i="7"/>
  <c r="X34" i="7"/>
  <c r="X51" i="7" s="1"/>
  <c r="AI51" i="7"/>
  <c r="F51" i="7"/>
  <c r="B51" i="7"/>
  <c r="B52" i="7" s="1"/>
  <c r="W51" i="7"/>
  <c r="K34" i="7"/>
  <c r="K51" i="7" s="1"/>
  <c r="AG51" i="7"/>
  <c r="AC51" i="7"/>
  <c r="M51" i="7"/>
  <c r="V51" i="7"/>
  <c r="G34" i="7"/>
  <c r="G51" i="7" s="1"/>
  <c r="AB51" i="7"/>
  <c r="Y34" i="7"/>
  <c r="Y51" i="7" s="1"/>
  <c r="H34" i="7"/>
  <c r="H51" i="7" s="1"/>
  <c r="E51" i="7"/>
  <c r="Z34" i="7"/>
  <c r="Z51" i="7" s="1"/>
  <c r="R34" i="7"/>
  <c r="R51" i="7" s="1"/>
  <c r="J34" i="7"/>
  <c r="J51" i="7" s="1"/>
  <c r="Q34" i="7"/>
  <c r="Q51" i="7" s="1"/>
  <c r="D51" i="7"/>
  <c r="C52" i="7" l="1"/>
  <c r="B57" i="7"/>
  <c r="N34" i="7"/>
  <c r="D52" i="7"/>
  <c r="E52" i="7" s="1"/>
  <c r="F52" i="7" s="1"/>
  <c r="G52" i="7" s="1"/>
  <c r="H52" i="7" s="1"/>
  <c r="I52" i="7" s="1"/>
  <c r="J52" i="7" s="1"/>
  <c r="K52" i="7" s="1"/>
  <c r="L52" i="7" s="1"/>
  <c r="M52" i="7" s="1"/>
  <c r="O52" i="7" s="1"/>
  <c r="P52" i="7" s="1"/>
  <c r="Q52" i="7" s="1"/>
  <c r="R52" i="7" s="1"/>
  <c r="S52" i="7" s="1"/>
  <c r="T52" i="7" s="1"/>
  <c r="U52" i="7" s="1"/>
  <c r="V52" i="7" s="1"/>
  <c r="W52" i="7" s="1"/>
  <c r="X52" i="7" s="1"/>
  <c r="Y52" i="7" s="1"/>
  <c r="Z52" i="7" s="1"/>
  <c r="AA52" i="7" s="1"/>
  <c r="AB52" i="7" s="1"/>
  <c r="AC52" i="7" s="1"/>
  <c r="AD52" i="7" s="1"/>
  <c r="AE52" i="7" s="1"/>
  <c r="AF52" i="7" s="1"/>
  <c r="AG52" i="7" s="1"/>
  <c r="AH52" i="7" s="1"/>
  <c r="AI52" i="7" s="1"/>
  <c r="AJ52" i="7" s="1"/>
  <c r="AK52" i="7" s="1"/>
  <c r="AL52" i="7" s="1"/>
  <c r="C23" i="9" l="1"/>
  <c r="D57" i="7"/>
  <c r="C5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100-000001000000}">
      <text>
        <r>
          <rPr>
            <sz val="10"/>
            <color rgb="FF000000"/>
            <rFont val="Calibri"/>
            <scheme val="minor"/>
          </rPr>
          <t>повторяется слово "ваши" в 3 пункте
	-Яна Гречишникова</t>
        </r>
      </text>
    </comment>
    <comment ref="B4" authorId="0" shapeId="0" xr:uid="{00000000-0006-0000-0100-000002000000}">
      <text>
        <r>
          <rPr>
            <sz val="10"/>
            <color rgb="FF000000"/>
            <rFont val="Calibri"/>
            <scheme val="minor"/>
          </rPr>
          <t>Например:
1. Лояльные клиенты
2. Большое сообщество пользователей продукта
3. Опыт построения бизнеса
4. Глубокое знание рынка
5. Высокая компетенция команды
6. Лидер ниши, по версии рейтинга, данным статистики и т. д.
7. Победы в грантовых конкурсах
9. Налаженная сеть сбыта
10. Партнеры
11. Конкурентная зарплата и система мотивации сотрудников
12. Система обучения персонала
13. Патент
14. Быстрый рост ключевых метрик
15. Критичные гипотезы подтверждены</t>
        </r>
      </text>
    </comment>
    <comment ref="D4" authorId="0" shapeId="0" xr:uid="{00000000-0006-0000-0100-000003000000}">
      <text>
        <r>
          <rPr>
            <sz val="10"/>
            <color rgb="FF000000"/>
            <rFont val="Calibri"/>
            <scheme val="minor"/>
          </rPr>
          <t>Например:
1. Зависимость от одного клиента
2. Высокие затраты и цена
3. Нехватка персонала
4. Недостаточное финансирование
5. Слабая система управления проектом
6. Текучка кадров
7. Узкий ассортимент 
8. Низкое качество
9. Неудобные условия доставки, оплаты, отсутствие системы лояльности</t>
        </r>
      </text>
    </comment>
    <comment ref="B6" authorId="0" shapeId="0" xr:uid="{00000000-0006-0000-0100-000004000000}">
      <text>
        <r>
          <rPr>
            <sz val="10"/>
            <color rgb="FF000000"/>
            <rFont val="Calibri"/>
            <scheme val="minor"/>
          </rPr>
          <t xml:space="preserve">Например:
1. Благоприятное изменение экономики России
2. Привлечение внешнего финансирования
3. Отсутствие сильных конкурентов
4. Благоприятные обстоятельства для продвижения и пиара: приглашение для участия в конкурсе, рейтинге, конференции, спонсорство и т.д.
5. Стратегически выгодное расположение офиса
6. Лояльный лидер мнений
7. Изменение налогообложения в более выгодную сторону, льготы и меры поддержки
8. Выгодные изменения в курсе валют
</t>
        </r>
      </text>
    </comment>
    <comment ref="D6" authorId="0" shapeId="0" xr:uid="{00000000-0006-0000-0100-000005000000}">
      <text>
        <r>
          <rPr>
            <sz val="10"/>
            <color rgb="FF000000"/>
            <rFont val="Calibri"/>
            <scheme val="minor"/>
          </rPr>
          <t xml:space="preserve">Например:
1. Пиратство, если речь о продукте интеллектуальной собственности
2. Возвращение зарубежных компаний/технологий
3. Появление сильного конкурента, инновации в продукте конкурента, которые «взорвали» рынок
4. Демпинг конкурентов
5. Законы, ограничивающие вашу сферу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60" authorId="0" shapeId="0" xr:uid="{00000000-0006-0000-0600-000001000000}">
      <text>
        <r>
          <rPr>
            <sz val="10"/>
            <color rgb="FF000000"/>
            <rFont val="Calibri"/>
            <scheme val="minor"/>
          </rPr>
          <t>Пример:
Грантовый средства (Студ стартап, Старт 1 и тд)
Венчурные средства (Акселератор В8, Russian Ventures и тд)
Продажа проекта компании (РЖД, Bellini group и тд)</t>
        </r>
      </text>
    </comment>
  </commentList>
</comments>
</file>

<file path=xl/sharedStrings.xml><?xml version="1.0" encoding="utf-8"?>
<sst xmlns="http://schemas.openxmlformats.org/spreadsheetml/2006/main" count="593" uniqueCount="474">
  <si>
    <t>О проекте</t>
  </si>
  <si>
    <t>Наименование проекта</t>
  </si>
  <si>
    <t>Желаемое будущее проекта</t>
  </si>
  <si>
    <t>Прибыльный бизнес такого-то размера на таком-то рынке, IPO, поглощение крупной компанией и т.д.</t>
  </si>
  <si>
    <t>Описание</t>
  </si>
  <si>
    <t>советуем заполнять максимально подробно</t>
  </si>
  <si>
    <t>Пример</t>
  </si>
  <si>
    <t>Мы делаем</t>
  </si>
  <si>
    <r>
      <rPr>
        <b/>
        <i/>
        <sz val="10"/>
        <color rgb="FF999999"/>
        <rFont val="Calibri"/>
      </rPr>
      <t xml:space="preserve">Что? </t>
    </r>
    <r>
      <rPr>
        <i/>
        <sz val="10"/>
        <color rgb="FF999999"/>
        <rFont val="Calibri"/>
      </rPr>
      <t>Онлайн-сервис, приложение, соц. сеть, ...</t>
    </r>
  </si>
  <si>
    <t>Акселератор ТехноСтар</t>
  </si>
  <si>
    <t>который помогает</t>
  </si>
  <si>
    <r>
      <rPr>
        <b/>
        <i/>
        <sz val="10"/>
        <color rgb="FF999999"/>
        <rFont val="Calibri"/>
      </rPr>
      <t>Кому?</t>
    </r>
    <r>
      <rPr>
        <i/>
        <sz val="10"/>
        <color rgb="FF999999"/>
        <rFont val="Calibri"/>
      </rPr>
      <t xml:space="preserve"> У кого именно проблема?</t>
    </r>
  </si>
  <si>
    <t>инновационным проектам ранних стадий</t>
  </si>
  <si>
    <t>в ситуации</t>
  </si>
  <si>
    <t>выхода на большие конкурентные рынки</t>
  </si>
  <si>
    <t>решать проблему</t>
  </si>
  <si>
    <t>Какой ущерб несет клиент?</t>
  </si>
  <si>
    <t>медленного развития</t>
  </si>
  <si>
    <t xml:space="preserve">с помощью ( технологии*) </t>
  </si>
  <si>
    <t>Ваш "секретный соус"</t>
  </si>
  <si>
    <t>с помощью методики</t>
  </si>
  <si>
    <t>дисциплинированного предпринимательства</t>
  </si>
  <si>
    <t>и получать ценность</t>
  </si>
  <si>
    <t>и (получать ценность)</t>
  </si>
  <si>
    <t>превращаться в быстрорастущие бизнесы</t>
  </si>
  <si>
    <t>* Можете заменить "технологии" на более подходящую вашему проекту формулировку</t>
  </si>
  <si>
    <t xml:space="preserve">Технологическое направление </t>
  </si>
  <si>
    <t xml:space="preserve">Обоснование соответствия идеи технологическому направлению </t>
  </si>
  <si>
    <t>описание основных технологических параметров, почему именно это направление</t>
  </si>
  <si>
    <t>Анализ сильных и слабых сторон стартапа</t>
  </si>
  <si>
    <t>● Какие преимущества у вашего проекта?
● Что вы делаете лучше, чем все остальные?
● Какие ваши сильные стороны видят ваши клиенты?
● Какое у вас уникальное торговое предложение (УТП)?
● Как вы можете увеличить свою прибыль?</t>
  </si>
  <si>
    <t>● Что необходимо улучшить?
● Чего вам лучше избегать?
● Какие технологические проблемы могут возникнуть
● Какие внутренние риски существуют?
● Что ваши конкуренты делают лучше чем вы?</t>
  </si>
  <si>
    <t>Ваши сильные стороны</t>
  </si>
  <si>
    <t>Ваши слабые стороны</t>
  </si>
  <si>
    <t xml:space="preserve">
</t>
  </si>
  <si>
    <t>Возможности</t>
  </si>
  <si>
    <t>Угрозы</t>
  </si>
  <si>
    <t>● Какие внешние возможности вы видите?
● Какие интересные тенденции наблюдаются в вашей нише?
● Какие изменения в политике, социальной жизни, технологиях полезны для вас?</t>
  </si>
  <si>
    <t xml:space="preserve">● С какими препятствиями вы сталкиваетесь?
● Как внешняя среда может негативно повлиять на проект?
● Существуют ли стандарты качества на ваше предложение, которые часто меняются?
</t>
  </si>
  <si>
    <t>8. Ключевые партнеры</t>
  </si>
  <si>
    <t>7. Ключевые действия</t>
  </si>
  <si>
    <t>2. Ключевые ценности</t>
  </si>
  <si>
    <t>4. Взаимоотношения
 с клиентами</t>
  </si>
  <si>
    <t>1.Сегменты
 потребителей</t>
  </si>
  <si>
    <t>6. Ключевые ресурсы</t>
  </si>
  <si>
    <t>3. Каналы</t>
  </si>
  <si>
    <t>9. Структура расходов</t>
  </si>
  <si>
    <t>5. Потоки доходов</t>
  </si>
  <si>
    <t>Команда стартап- проекта</t>
  </si>
  <si>
    <t>№</t>
  </si>
  <si>
    <t>Ф.И.О.</t>
  </si>
  <si>
    <t>Должность</t>
  </si>
  <si>
    <t>Телефон</t>
  </si>
  <si>
    <t>Выполняемые работы в Проекте</t>
  </si>
  <si>
    <t>Образование/опыт работы</t>
  </si>
  <si>
    <t xml:space="preserve">Если не хватает строк, вставьте новые </t>
  </si>
  <si>
    <t>Инструкция</t>
  </si>
  <si>
    <t>В каждом разделе распределите сумму в 10 баллов между утверждениями, которые, по Вашему мнению, лучше всего характеризуют Ваше поведение. Эти баллы можно распределить между несколькими утверждениями. В редких случаях все 10 баллов можно распределить между всеми утверждениями или отдать все 10 баллов какому-либо одному утверждению. Проверьте, чтобы сумма всех очков по каждому блоку была ровно 10 баллов.</t>
  </si>
  <si>
    <t>Тестовое задание</t>
  </si>
  <si>
    <t>1. Что я могу предложить команде:</t>
  </si>
  <si>
    <t>Я думаю, что в состоянии быстро воспринимать и использовать новые возможности</t>
  </si>
  <si>
    <t>Я легко кооперируюсь с людьми разных типов</t>
  </si>
  <si>
    <t>Один из моих главных активов – продуцирование новых идей</t>
  </si>
  <si>
    <t>Я способен вовлекать людей, которые, по моему мнению, могут внести большой вклад в достижение групповых целей</t>
  </si>
  <si>
    <t>Одна из моих способностей – эффективно доводить дело до самого конца</t>
  </si>
  <si>
    <t>Я не готов уйти на вторые роли, даже если это поможет моей команде/приведет к увеличению прибыли</t>
  </si>
  <si>
    <t>Обычно я понимаю, какая из идей реалистична и дееспособна</t>
  </si>
  <si>
    <t>Я способен предложить весомые аргументы в пользу другой линии действий, не провоцируя при этом предубеждений и предвзятости</t>
  </si>
  <si>
    <t>итого</t>
  </si>
  <si>
    <t>2. Что характеризует меня как члена команды:</t>
  </si>
  <si>
    <t>Я чувствую себя неуютно на собраниях, даже если они четко структурированы и продуманно организованы</t>
  </si>
  <si>
    <t>Я склонен полагаться на людей, которые хорошо аргументируют свою точку зрения еще до того, как она была всесторонне обсуждена</t>
  </si>
  <si>
    <t>Когда группа обсуждает новые идеи, я склонен слишком много говорить</t>
  </si>
  <si>
    <t xml:space="preserve">Я не смогу с энтузиазмом поддержать коллег, если у нас не складываются личные отношения </t>
  </si>
  <si>
    <t>Когда надо выполнить какую-либо задачу, некоторые люди считают, что я действую агрессивно и авторитарно</t>
  </si>
  <si>
    <t>Я затрудняюсь брать на себя лидерскую роль, возможно, из-за зависимости от чувств и настроений группы</t>
  </si>
  <si>
    <t>У меня есть склонность настолько увлекаться собственными идеями, что я забываю о том, что происходит вокруг</t>
  </si>
  <si>
    <t>Мои коллеги считают, что я слишком забочусь о незначительных деталях и боюсь риска, что дело может быть испорчено</t>
  </si>
  <si>
    <t>3. Когда я работаю с другими над проектом:</t>
  </si>
  <si>
    <t>Я могу хорошо влиять на других людей, при этом не оказывая на них сильного давления</t>
  </si>
  <si>
    <t>Мое шестое чувство подсказывает мне и оберегает от ошибок и инцидентов, которые иногда случаются из-за небрежности</t>
  </si>
  <si>
    <t>Во имя достижения главных целей я готов ускорять события, не тратя время на обсуждение</t>
  </si>
  <si>
    <t>От меня всегда можно ожидать чего-то оригинального</t>
  </si>
  <si>
    <t>Я всегда готов поддержать хорошее предложение, которое принесет выгоду всем</t>
  </si>
  <si>
    <t>Я постоянно отслеживаю последние идеи и новейшие достижения</t>
  </si>
  <si>
    <t>Я думаю, что мои способности к суждениям и оценкам могут внести большой вклад в принятие правильных решений</t>
  </si>
  <si>
    <t>На меня всегда можно положиться на завершающем этапе работы</t>
  </si>
  <si>
    <t>4. Мое отношение и интерес к групповой работе:</t>
  </si>
  <si>
    <t>Я искренне желаю узнать своих коллег получше</t>
  </si>
  <si>
    <t>Я не боюсь ни оспаривать точку зрения другого человека, ни остаться в меньшинстве</t>
  </si>
  <si>
    <t>Обычно я могу доказать несостоятельность неудачного предложения</t>
  </si>
  <si>
    <t>Я думаю, что я способен хорошо выполнять любую функцию ради выполнения общего плана</t>
  </si>
  <si>
    <t>Часто я избегаю очевидных решений и вместо этого прибегаю к неожиданным выходам</t>
  </si>
  <si>
    <t>Я стремлюсь все, что делаю, доводить до совершенства</t>
  </si>
  <si>
    <t>Я готов использовать контакты вне группы</t>
  </si>
  <si>
    <t>Хотя я всегда открыт для восприятия различных точек зрения, я не испытываю трудностей при принятии решений</t>
  </si>
  <si>
    <t>5. Я чувствую удовлетворение от работы, потому что:</t>
  </si>
  <si>
    <t>Мне нравится анализировать ситуации и оценивать возможные направления деятельности</t>
  </si>
  <si>
    <t>Мне интересно находить практические пути решения проблемы</t>
  </si>
  <si>
    <t>Мне приятно чувствовать, что я помогаю созданию хороших отношений на работе</t>
  </si>
  <si>
    <t>Часто я имею сильное влияние на принимаемые решения</t>
  </si>
  <si>
    <t>У меня открытые, дружеские отношения с людьми, которые могут предложить что-то новенькое</t>
  </si>
  <si>
    <t>Я могу убеждать людей в необходимости определенной линии действий</t>
  </si>
  <si>
    <t>Дома я чувствую себя хорошо, когда могу уделить максимум внимания заданию</t>
  </si>
  <si>
    <t>Я люблю работать с чем-то, что стимулирует мое воображение</t>
  </si>
  <si>
    <t>6. Когда задание трудное и незнакомое:</t>
  </si>
  <si>
    <t>Я откладываю дело на время и размышляю над проблемой</t>
  </si>
  <si>
    <t>Я готов сотрудничать с людьми, которые более позитивно и с большим энтузиазмом относятся к  поставленным задачам</t>
  </si>
  <si>
    <t>Я пытаюсь сделать задание проще, подыскивая людей в группе, которые могут взять на себя решение какой-либо части проблемы</t>
  </si>
  <si>
    <t>Мое врожденное ощущение времени позволяет мне соблюдать сроки выполнения задания</t>
  </si>
  <si>
    <t>Я думаю, что в стрессовых ситуациях мне удается сохранить ясность мысли и спокойствие</t>
  </si>
  <si>
    <t>Даже под давлением внешних обстоятельств я не отступаю от цели</t>
  </si>
  <si>
    <t>Я готов взять лидерские обязанности на себя, если чувствую, что группа не прогрессирует</t>
  </si>
  <si>
    <t>Я бы начал дискуссию с целью аккумуляции новых мыслей и идей, способствующих решению проблемы</t>
  </si>
  <si>
    <t>7. Проблемы, возникающие при работе в группах:</t>
  </si>
  <si>
    <t>Я склонен выражать свое нетерпение по отношению к людям, которые стоят на пути развития прогресса (мешают)</t>
  </si>
  <si>
    <t>Другие могут критиковать меня за то, что я слишком аналитичен и не подключаю интуицию</t>
  </si>
  <si>
    <t>Мое желание убедиться в том, что работа выполняется с высоким качеством, может иногда привести к задержке</t>
  </si>
  <si>
    <t>Мне быстро все надоедает, и я полагаюсь на то, что кто-нибудь из группы будет стимулировать мой интерес</t>
  </si>
  <si>
    <t>Мне трудно приступить к решению задачи, не имея четкой цели</t>
  </si>
  <si>
    <t>Иногда мне трудно объяснить и описать проблему в комплексе</t>
  </si>
  <si>
    <t>Я знаю, что требую от других то, что не могу выполнить сам</t>
  </si>
  <si>
    <t>Я затрудняюсь выражать собственное мнение, когда нахожусь в очевидной оппозиции к большинству</t>
  </si>
  <si>
    <t>Результат</t>
  </si>
  <si>
    <t xml:space="preserve">Результаты членов команд </t>
  </si>
  <si>
    <t>Реализатор</t>
  </si>
  <si>
    <t>Координатор</t>
  </si>
  <si>
    <t>Творец</t>
  </si>
  <si>
    <t>Генератор идей</t>
  </si>
  <si>
    <t>Исследователь</t>
  </si>
  <si>
    <t>Эксперт</t>
  </si>
  <si>
    <t>Дипломат</t>
  </si>
  <si>
    <t>Исполнитель</t>
  </si>
  <si>
    <t>ФИО</t>
  </si>
  <si>
    <t>Результат теста</t>
  </si>
  <si>
    <t>Комментарий</t>
  </si>
  <si>
    <t>Итого</t>
  </si>
  <si>
    <t>Характеристика. Реализаторам присущи практический здравый смысл и хорошее чувство самоконтроля и дисциплины. Они любят тяжелую работу и преодоление проблем в системном режиме. В большей степени Реализаторы являются типичными личностями, чья верность и интерес совпадают с ценностями компании. Они менее сконцентрированы на преследовании собственных интересов. Тем не менее им может не хватать спонтанности, и они могут проявлять жесткость и непреклонность.</t>
  </si>
  <si>
    <t>Функциональность. Они очень полезны компании благодаря своей надежности и прилежанию. Они добиваются успеха, потому что очень работоспособны и могут четко определить то, что выполнимо и имеет отношение к делу. Говорят, что многие исполнители делают ту работу, которую хотят делать и пренебрегают заданиями, которые находят неприятными. Реализаторы же часто продвигаются до высоких должностных позиций в управлении благодаря своим хорошим организаторским способностями и компетентности в решении всех важных вопросов.</t>
  </si>
  <si>
    <t>Характеристика. Отличительной чертой Координаторов является способность заставлять других работать над распределенными целями. Зрелый, опытный, уверенный, Координатор охотно раздает поручения. В межличностных отношениях они быстро раскрывают индивидуальные наклонности и таланты и мудро их используют для достижения общих целей. Они не обязательно самые умные члены команды, но это люди с большим кругозором и опытом, пользующиеся общим уважением команды.</t>
  </si>
  <si>
    <t>Функциональность. Они хорошо себя проявляют, находясь во главе группы людей с различными навыками и характерами. Они лучше работают совместно с коллегами равными по рангу или позиции, чем с сотрудниками более низких уровней. Их девизом может быть «консультация с контролем». Они верят, что проблему можно решить мирным путем. В некоторых компаниях Координаторы могут вступать в конфликты из-за разности во взглядах с Творцами.</t>
  </si>
  <si>
    <t>Характеристика. Это люди с высоким уровнем мотивации, неисчерпаемой энергией и великой жаждой достижений. Обычно это ярко выраженные экстраверты, обладающие сильной напористостью. Им нравится вести других и подталкивать к действиям. Если возникают препятствия, они быстро находят обходные пути. Своевольные и упрямые, уверенные и напористые, они имеют склонность эмоционально отвечать на любую форму разочарования или крушения планов. Целеустремленные, любящие поспорить. Но им часто не хватает простого человеческого понимания. Их роль самая конкурентная в команде.</t>
  </si>
  <si>
    <t>Функциональность. Они обычно становятся хорошими руководителями благодаря тому, что умеют генерировать действия и успешно работать под давлением. Они умеют легко воодушевлять команду и очень полезны в группах с разными взглядами, так как способны укротить страсти. Творцы способны парить над проблемами такого рода, продолжая лидировать и не считаясь с ними. Они могут легко провести необходимые изменения и не отказываются от нестандартных решений. Отвечая названию, они пытаются навязывать группе некоторые образцы или формы поведения и деятельности. Они являются самыми эффективными членами команды, способными гарантировать позитивные действия.</t>
  </si>
  <si>
    <t>Характеристика. Генераторы идей являются инноваторами и изобретателями, могут быть очень креативными. Они сеют зерно и идеи, из которых прорастают большинство разработок и проектов. Обычно они предпочитают работать самостоятельно, отделившись от других членов команды, используя свое воображение и часто следуя нетрадиционным путем. Имеют склонность быть интровертами, сильно реагируют как на критику, так и на похвалу. Часто их идеи имеют радикальный характер, и им не хватает практических усилий. Они независимы, умны и оригинальны, но могут быть слабыми в общении с людьми другого уровня или направления.</t>
  </si>
  <si>
    <t>Функциональность. Основная функция Генераторов идей – создание новых предложений и решение сложных комплексных проблем. Они крайне необходимы на начальных стадиях проектов или когда проект находится под угрозой срыва. Обычно являются основателями компаний или организаторами новых производств. Тем не менее большое количество Генераторов идей в одной компании может привести к контрпродуктивности, так как они имеют тенденцию проводить время, укрепляя собственные идеи и вступая друг с другом в конфликт.</t>
  </si>
  <si>
    <t>Характеристика. Исследователи – часто энтузиасты и яркие экстраверты. Они умеют общаться с людьми в компании и за ее пределами. Они рождены для ведения переговоров, исследования новых возможностей и налаживания контактов. Не являясь генераторами гениальных идей, они очень легко подхватывают идеи других и развивают их. Очень легко распознают, что уже готово, а что еще можно сделать. Их обычно очень тепло принимают в команде благодаря их открытой натуре. Они всегда любознательны и готовы найти возможности во всем новом. Но, если они не стимулируются другими, их энтузиазм быстро снижается.</t>
  </si>
  <si>
    <t>Функциональность. Исследователи очень хорошо реагируют и отвечают на новые идеи и разработки, могут найти ресурсы и вне группы. Это самые подходящие люди для установки внешних контактов и проведения последующих переговоров. Они умеют самостоятельно думать, получая информацию от других.</t>
  </si>
  <si>
    <t>Характеристика. Это очень серьезные и предусмотрительные люди с врожденным иммунитетом против чрезмерного энтузиазма. Медлительны в принятии решения, предпочитают хорошенько все обдумать. Они способны критически мыслить. Умеют быть проницательными в суждениях, принимая во внимание все факторы. Эксперты редко ошибаются.</t>
  </si>
  <si>
    <t>Функциональность. Эксперты наиболее подходят для анализа проблем и оценки идей и предложений. Они хорошо умеют взвешивать все «за» и «против» среди предложенных вариантов. По сравнению с другими Эксперты кажутся черствыми, занудными и чрезмерно критичными. Некоторые удивляются, как им удается стать руководителями. Тем не менее многие эксперты занимают стратегические посты и преуспевают на должностях высшего ранга. Очень часто удача или срыв дела зависит от принятия спешных решений. Это идеальная «сфера» для Экспертов, людей, которые редко ошибаются и в конце концов выигрывают.</t>
  </si>
  <si>
    <t>Характеристика. Это люди, пользующиеся наибольшей поддержкой команды. Они очень вежливы, обходительны и общительны. Они умеют быть гибкими и адаптироваться к любой ситуации и разным людям. Дипломаты очень восприимчивы. Они умеют слушать других и сопереживать, очень популярны в команде. В работе они полагаются на чувствительность, но могут столкнуться с трудностью при принятии решений в срочных и неотложных ситуациях.</t>
  </si>
  <si>
    <t>Функциональность. Роль Дипломатов состоит в предотвращении межличностных проблем, появляющихся в команде, что и позволяет эффективно работать всем ее членам. Избегая трений, они будут идти длинной дорогой ради того, чтобы и вовсе обойти их стороной. Они не часто становятся руководителями. Но если это всё же случается, создается климат, в котором качества Дипломатов являются настоящей находкой для команды, особенно при управленческом стиле, где конфликты могут возникать и должны искусственно пресекаться. Такие люди в качестве руководителя не представляют угрозу ни для кого и поэтому всегда желанны для подчиненных. Дипломаты служат своего рода «смазкой» для команды, а люди в такой обстановке сотрудничают лучше.</t>
  </si>
  <si>
    <t>Характеристика. Обладают огромной способностью доводить дело до завершения и обращать внимание на детали. Они никогда не начинают того, что не смогут довести до конца. Они мотивируются внутренним беспокойством, хотя часто выглядят спокойными и невозмутимыми. Представители этого типа часто являются интровертами. Им обычно не требуется стимулирование извне или побуждения. Они не терпят случайностей. Не склонны к делегированию, предпочитают выполнять задания самостоятельно.</t>
  </si>
  <si>
    <t>Функциональность. Являются незаменимыми в ситуациях, когда задания требуют сильной концентрации и высокого уровня аккуратности. Они несут чувство срочности и неотложности в команду и хорошо проводят различные собрания. Не менее хорошо справляются с управлением благодаря своему стремлению к высшим стандартам, своей аккуратности, точности, вниманию к деталям и умению завершать начатое дело.</t>
  </si>
  <si>
    <t>Специалист</t>
  </si>
  <si>
    <t>Характеристика. Это посвященные личности, которые гордятся приобретенными техническими навыками и умениями в узкой области. Их приоритетами являются предоставление профессиональных услуг, содействие и продвижение в своей сфере деятельности. Проявляя профессионализм в своем предмете, они редко интересуются делами других. Возможно, они станут экспертами, следуя своим стандартам и работая над узким кругом специфических проблем. Вообще, существует не так много людей, беззаветно преданных своему делу и стремящихся стать первоклассными специалистами.</t>
  </si>
  <si>
    <t>Функциональность. Специалисты играют свою специфическую роль в команде благодаря своим редким навыкам, на которых и базируется сервис или производство компании. Будучи руководителями, они пользуются уважением, так как знают намного больше о своем предмете, чем кто-либо еще, и обычно вынуждены принимать решение, опираясь на свой глубокий опыт.</t>
  </si>
  <si>
    <t xml:space="preserve">Задачи </t>
  </si>
  <si>
    <t>Для списков</t>
  </si>
  <si>
    <t>Начальное заполнение</t>
  </si>
  <si>
    <t>-</t>
  </si>
  <si>
    <t>На далекое потом</t>
  </si>
  <si>
    <t>Ожидание очереди</t>
  </si>
  <si>
    <t>План на неделю</t>
  </si>
  <si>
    <t>В работе</t>
  </si>
  <si>
    <t>Анализ результатов</t>
  </si>
  <si>
    <t>Полностью завершена</t>
  </si>
  <si>
    <t>Признана ненужной</t>
  </si>
  <si>
    <t>Краткое описание задачи</t>
  </si>
  <si>
    <t>Для чего делать эту задачу и почему нельзя отложить</t>
  </si>
  <si>
    <t>Как определите, что задача выполнена
Конкретный результат, значение метрики и т.д.</t>
  </si>
  <si>
    <t>Сколько будет стоить выполнение задачи</t>
  </si>
  <si>
    <t>Влияние на ключевой показатель
1-10</t>
  </si>
  <si>
    <t>Уверенность в оценках влияния и легкости реализации
1-10</t>
  </si>
  <si>
    <t>Легкость реализации
1-10</t>
  </si>
  <si>
    <t>Итоговый приоритет
Сумма</t>
  </si>
  <si>
    <t>Член команды
Выберите из списка
Список на вкладке Инфо</t>
  </si>
  <si>
    <t>Текущий статус
Выберите из списка</t>
  </si>
  <si>
    <t>За какой промежуток времени  задача планируется быть выполнена</t>
  </si>
  <si>
    <t>Что вы реально сделали?</t>
  </si>
  <si>
    <t>Результат достигнут (критерий выполнения)?
Что важное узнали / поняли в процессе?
Ваши выводы и решения?</t>
  </si>
  <si>
    <t>Что с этим делать дальше?
Какое следующее действие требуется?</t>
  </si>
  <si>
    <t>Заметки, история работы и т.д.</t>
  </si>
  <si>
    <t>Задача</t>
  </si>
  <si>
    <t>Обоснованность</t>
  </si>
  <si>
    <t>Критерий выполнения</t>
  </si>
  <si>
    <t xml:space="preserve">Стоимость </t>
  </si>
  <si>
    <t>Impact</t>
  </si>
  <si>
    <t>Confidence</t>
  </si>
  <si>
    <t>Ease</t>
  </si>
  <si>
    <t>ICE</t>
  </si>
  <si>
    <t>Ответственный</t>
  </si>
  <si>
    <t>Статус</t>
  </si>
  <si>
    <t xml:space="preserve">Длительность </t>
  </si>
  <si>
    <t>Факт</t>
  </si>
  <si>
    <t>Данные / Выводы</t>
  </si>
  <si>
    <t>Следующий шаг</t>
  </si>
  <si>
    <t>Примечания</t>
  </si>
  <si>
    <t>...</t>
  </si>
  <si>
    <t>Если не хватает строк, вставьте новые выше серой полосы</t>
  </si>
  <si>
    <t>Длительность проекта</t>
  </si>
  <si>
    <t>1 месяц</t>
  </si>
  <si>
    <t>2 месяц</t>
  </si>
  <si>
    <t>3 месяц</t>
  </si>
  <si>
    <t>4 месяц</t>
  </si>
  <si>
    <t>5 месяц</t>
  </si>
  <si>
    <t>6 месяц</t>
  </si>
  <si>
    <t>7 месяц</t>
  </si>
  <si>
    <t>8 месяц</t>
  </si>
  <si>
    <t>9 месяц</t>
  </si>
  <si>
    <t>10 месяц</t>
  </si>
  <si>
    <t>11 месяц</t>
  </si>
  <si>
    <t>12 месяц</t>
  </si>
  <si>
    <t>13 месяц</t>
  </si>
  <si>
    <t>14 месяц</t>
  </si>
  <si>
    <t>15 месяц</t>
  </si>
  <si>
    <t>16 месяц</t>
  </si>
  <si>
    <t>17 месяц</t>
  </si>
  <si>
    <t>18 месяц</t>
  </si>
  <si>
    <t>19 месяц</t>
  </si>
  <si>
    <t>20 месяц</t>
  </si>
  <si>
    <t>21 месяц</t>
  </si>
  <si>
    <t>22 месяц</t>
  </si>
  <si>
    <t>23 месяц</t>
  </si>
  <si>
    <t>24 месяц</t>
  </si>
  <si>
    <t>25 месяц</t>
  </si>
  <si>
    <t>26 месяц</t>
  </si>
  <si>
    <t>27 месяц</t>
  </si>
  <si>
    <t>28 месяц</t>
  </si>
  <si>
    <t>29 месяц</t>
  </si>
  <si>
    <t>30 месяц</t>
  </si>
  <si>
    <t>31 месяц</t>
  </si>
  <si>
    <t>32 месяц</t>
  </si>
  <si>
    <t>33 месяц</t>
  </si>
  <si>
    <t>34 месяц</t>
  </si>
  <si>
    <t>35 месяц</t>
  </si>
  <si>
    <t>36 месяц</t>
  </si>
  <si>
    <t>Заполнять только ячейки выделенные сеткой, если данных нет, оставляйте ячейку пустой</t>
  </si>
  <si>
    <t>Расходные потоки</t>
  </si>
  <si>
    <t xml:space="preserve">Инвестиционные затраты </t>
  </si>
  <si>
    <t>Инвестиционные затраты 2</t>
  </si>
  <si>
    <t>*например закупка оборудования</t>
  </si>
  <si>
    <t xml:space="preserve">Постоянные затрыты </t>
  </si>
  <si>
    <t>* постоянные затраты не зависят от кол-ва произведенной продукции</t>
  </si>
  <si>
    <t xml:space="preserve">Заработная плата </t>
  </si>
  <si>
    <t>Маркетинг</t>
  </si>
  <si>
    <t>* переменные затраты зависят от количества произведенных единиц продукции</t>
  </si>
  <si>
    <t>Себестоимость продукт 1</t>
  </si>
  <si>
    <t>Переменные общие расходы продукт 1</t>
  </si>
  <si>
    <t>Маркетинг на единицу товара, руб</t>
  </si>
  <si>
    <t>Маркетинговые расходы продукт 1</t>
  </si>
  <si>
    <t>Переменные затраты на продукт 1</t>
  </si>
  <si>
    <t>Себестоимость продукт 2</t>
  </si>
  <si>
    <t>Переменные общие расходы продукт 2</t>
  </si>
  <si>
    <t>Маркетинг на единицу товара 2, руб</t>
  </si>
  <si>
    <t>Маркетинговые расходы продукт 2</t>
  </si>
  <si>
    <t>Переменные затраты на продукт 2</t>
  </si>
  <si>
    <t xml:space="preserve">Расходная часть ИТОГО </t>
  </si>
  <si>
    <t>Доходные потоки</t>
  </si>
  <si>
    <t xml:space="preserve">Цена продукт 1 </t>
  </si>
  <si>
    <t>Выручка продукт 1</t>
  </si>
  <si>
    <t>Цена услуги продукт 2</t>
  </si>
  <si>
    <t>Выручка продукт 2</t>
  </si>
  <si>
    <t>Дополнительный доход</t>
  </si>
  <si>
    <t>Доходная часть ИТОГО</t>
  </si>
  <si>
    <t xml:space="preserve">Денежный поток </t>
  </si>
  <si>
    <t xml:space="preserve">Накопленный денежный поток </t>
  </si>
  <si>
    <t>* срок окупаемости - время в течении которого доходы покроют затраты</t>
  </si>
  <si>
    <t>1 год</t>
  </si>
  <si>
    <t>2 год</t>
  </si>
  <si>
    <t>3 год</t>
  </si>
  <si>
    <t xml:space="preserve">Рентабельность проекта </t>
  </si>
  <si>
    <t xml:space="preserve">Опишите предпологаемые источники финансирования </t>
  </si>
  <si>
    <t xml:space="preserve">*указывайте конкретные компании или фонды </t>
  </si>
  <si>
    <t>Питч</t>
  </si>
  <si>
    <t>Можно сделать несколько вкладок под различные виды питча</t>
  </si>
  <si>
    <t>Вид питча</t>
  </si>
  <si>
    <t>Элеватор-питч</t>
  </si>
  <si>
    <t>Инвестор-питч</t>
  </si>
  <si>
    <t>Продолжительность</t>
  </si>
  <si>
    <t>30 секунд</t>
  </si>
  <si>
    <t>3 минуты</t>
  </si>
  <si>
    <t>Время на вопросы и обратную связь</t>
  </si>
  <si>
    <t>Желаемый результат</t>
  </si>
  <si>
    <t>Продажа, инвестиции, пилот, ...</t>
  </si>
  <si>
    <t>Основные идеи</t>
  </si>
  <si>
    <t>Что необходимо донести до слушателя</t>
  </si>
  <si>
    <t>Ценностное предложение</t>
  </si>
  <si>
    <t>Почему вы? (reason to believe)</t>
  </si>
  <si>
    <t>Почему сейчас</t>
  </si>
  <si>
    <t>История (storytelling)</t>
  </si>
  <si>
    <t>О чем история</t>
  </si>
  <si>
    <t>Добавляйте сами нужные пункты</t>
  </si>
  <si>
    <t>Презентация (питч-дек)</t>
  </si>
  <si>
    <t>Ссылка на файл в облаке</t>
  </si>
  <si>
    <r>
      <rPr>
        <i/>
        <u/>
        <sz val="10"/>
        <color rgb="FF999999"/>
        <rFont val="Arial"/>
      </rPr>
      <t>http://disk.yandex.ru</t>
    </r>
    <r>
      <rPr>
        <i/>
        <sz val="10"/>
        <color rgb="FF999999"/>
        <rFont val="Arial"/>
      </rPr>
      <t xml:space="preserve">, </t>
    </r>
    <r>
      <rPr>
        <i/>
        <u/>
        <sz val="10"/>
        <color rgb="FF999999"/>
        <rFont val="Arial"/>
      </rPr>
      <t>https://drive.google.com</t>
    </r>
    <r>
      <rPr>
        <i/>
        <sz val="10"/>
        <color rgb="FF999999"/>
        <rFont val="Arial"/>
      </rPr>
      <t xml:space="preserve"> и т.д.</t>
    </r>
  </si>
  <si>
    <t>Чеклист</t>
  </si>
  <si>
    <t>Проблема</t>
  </si>
  <si>
    <t>Решение</t>
  </si>
  <si>
    <t>Технология</t>
  </si>
  <si>
    <t>Рынок</t>
  </si>
  <si>
    <t>Конкуренты</t>
  </si>
  <si>
    <t>Бизнес-модель</t>
  </si>
  <si>
    <t>Стратегия развития/календарный план</t>
  </si>
  <si>
    <t>Ключевые члены команды, их опыт и сильные стороны</t>
  </si>
  <si>
    <t>Призыв (call to action)</t>
  </si>
  <si>
    <t>Контакты</t>
  </si>
  <si>
    <t>Презентация вызывает эмоции</t>
  </si>
  <si>
    <t>Резервные слайды для ответов на вопросы</t>
  </si>
  <si>
    <r>
      <rPr>
        <b/>
        <sz val="12"/>
        <color rgb="FFFF0000"/>
        <rFont val="&quot;Times New Roman&quot;, serif"/>
      </rPr>
      <t>Важно!</t>
    </r>
    <r>
      <rPr>
        <b/>
        <sz val="12"/>
        <color theme="1"/>
        <rFont val="&quot;Times New Roman&quot;, serif"/>
      </rPr>
      <t xml:space="preserve"> </t>
    </r>
    <r>
      <rPr>
        <sz val="12"/>
        <color theme="1"/>
        <rFont val="&quot;Times New Roman&quot;, serif"/>
      </rPr>
      <t>Большая часть паспорта проекта заполняется автоматически данными из рабочей тетради</t>
    </r>
  </si>
  <si>
    <t>Сначала заполните все модули рабочей тетради</t>
  </si>
  <si>
    <t>1. Общая информация о стартап-проекте</t>
  </si>
  <si>
    <t>Название стартап-проекта</t>
  </si>
  <si>
    <t>Команда стартап-проекта</t>
  </si>
  <si>
    <t>Технологическое направление</t>
  </si>
  <si>
    <t>Описание стартап-проекта
 (технология/ услуга/продукт)</t>
  </si>
  <si>
    <t>Модуль "инфо", блок описание</t>
  </si>
  <si>
    <t>Актуальность стартап-проекта (описание проблемы и решения проблемы)</t>
  </si>
  <si>
    <t>Технологические риски (внутренне)</t>
  </si>
  <si>
    <t>Технологические риски (внешние)</t>
  </si>
  <si>
    <t>Потенциальные заказчики</t>
  </si>
  <si>
    <t>Бизнес-модель стартап-проекта[1] (как вы планируете зарабатывать посредствам реализации данного проекта)</t>
  </si>
  <si>
    <t>Обоснование соответствия идеи технологическому направлению (описание основных технологических параметров)</t>
  </si>
  <si>
    <t>2. Порядок и структура финансирования</t>
  </si>
  <si>
    <t xml:space="preserve">Объем финансового обеспечения, руб </t>
  </si>
  <si>
    <t>Предполагаемые источники финансирования</t>
  </si>
  <si>
    <t>Оценка потенциала «рынка» и рентабельности проекта[3]</t>
  </si>
  <si>
    <t>*рассчитывают объем и анализ рынка часто делают бизнес журналы, необходимо найти информацию в денежном выражении и оценить тренды, будет ли рынок расти в дальнейшем. Иногда помогают данные Росстата</t>
  </si>
  <si>
    <t>*оценка рентабельности берется с модуля денежные потоки. Указывайте % рентабельности и сколько лет потребуется для окупамости проекта</t>
  </si>
  <si>
    <t>3. Календарный план стартап-проекта</t>
  </si>
  <si>
    <t>Название этапа календарного плана</t>
  </si>
  <si>
    <t>Длительность этапа, мес</t>
  </si>
  <si>
    <t>Стоимость, руб.</t>
  </si>
  <si>
    <t>*данные брать из блока календарное планирования, объединяя задачи в этапы</t>
  </si>
  <si>
    <t>4. Предполагаемая структура уставного капитала компании</t>
  </si>
  <si>
    <t>(в рамках стартап-проекта)</t>
  </si>
  <si>
    <t>Участники</t>
  </si>
  <si>
    <t>Размер доли (руб.)</t>
  </si>
  <si>
    <t>%</t>
  </si>
  <si>
    <t>*ФИО руководитель проекта</t>
  </si>
  <si>
    <t>Размер Уставного капитала (УК)</t>
  </si>
  <si>
    <t>5. Команда стартап- проекта</t>
  </si>
  <si>
    <t>Сегменты и каналы</t>
  </si>
  <si>
    <t>Поиск клиентского сегмента</t>
  </si>
  <si>
    <t>Впишите все сегменты, которые вы проверили и собираетесь проверить. В каждой строке заполняйте ячейки последовательно слева направо не пропуская этапы. Вносите только положительные ответы. В случае отрицательного ответа оставляйте ячейку пустой.</t>
  </si>
  <si>
    <t>Укажите сегменты вашего рынка
Например:
1. Крупные магазины
2. Мелкие магазины
3. Торговые центры
...</t>
  </si>
  <si>
    <t>Сформулируйте ценностное предложение, заточенное под каждый сегмент, используя шаблон с вкладки Инфо. В том числе конкретную проблему или задачу людей/организаций из данного сегмента.</t>
  </si>
  <si>
    <t>Как клиентский сегмент подтвердил наличие проблемы?
Например:
1. Да, в 7 из 10 проведенных интервью подтвердил устно.
2. По рекламному объявлению с таким ЦП перешло 20 из 100 пользователей.
...</t>
  </si>
  <si>
    <t>Опишите ваш MVP
Например:
1. Посадочная страница для сбора заявок
2. Страница/группа в соц сети
3. Моб приложение на конструкторе
4. Выполнение задач клиента вручную
...</t>
  </si>
  <si>
    <t>Как клиентский сегмент подтвердил решение своей проблемы с помощью вашего MVP?
Например:
1. 5 из 10 пользователей ответили положительно
2. 10 из 30 посетителей записались на тест</t>
  </si>
  <si>
    <t>Поставьте галочку (кликните по пустому квадрату), если первая продажа в данном сегменте произошла.</t>
  </si>
  <si>
    <t>Клиентский сегмент</t>
  </si>
  <si>
    <t>Проблема подтверждена</t>
  </si>
  <si>
    <t>Готов MVP</t>
  </si>
  <si>
    <t>Решение подтверждено</t>
  </si>
  <si>
    <t>Первая продажа</t>
  </si>
  <si>
    <t>Свойства (технико-экономические характеристики продукта)</t>
  </si>
  <si>
    <t>Ваша Компания</t>
  </si>
  <si>
    <t>Конкурент А</t>
  </si>
  <si>
    <t>Конкурент Б</t>
  </si>
  <si>
    <t>Общий анализ</t>
  </si>
  <si>
    <t>Уникальность</t>
  </si>
  <si>
    <t>Долгосрочность</t>
  </si>
  <si>
    <t>Правдоподобность</t>
  </si>
  <si>
    <t>Привлекательность</t>
  </si>
  <si>
    <t>Цена</t>
  </si>
  <si>
    <t>Известность продукта</t>
  </si>
  <si>
    <t>Восприятие качества</t>
  </si>
  <si>
    <t>Лояльность к продукту</t>
  </si>
  <si>
    <t>Добавьте свойства своего продукта</t>
  </si>
  <si>
    <t>используйте количественное сравнение</t>
  </si>
  <si>
    <t>Ссылки на информацию о конкурентах</t>
  </si>
  <si>
    <t>Lean Startup Canvas</t>
  </si>
  <si>
    <t xml:space="preserve">Проблема </t>
  </si>
  <si>
    <t>Уникальное ценностное предложение</t>
  </si>
  <si>
    <t>Скрытое преимущество</t>
  </si>
  <si>
    <t>Сегменты потребителей</t>
  </si>
  <si>
    <t>Ключевые метрики</t>
  </si>
  <si>
    <t>Каналы</t>
  </si>
  <si>
    <t>Структура расходов</t>
  </si>
  <si>
    <t>Потоки выручки</t>
  </si>
  <si>
    <t>Рабочая тетрадь стартапа для Акселератора B8</t>
  </si>
  <si>
    <t>Batch 7</t>
  </si>
  <si>
    <t>© Александр Дауркин, 2022</t>
  </si>
  <si>
    <t>Копирование и передача третьим сторонам без согласия автора Рабочей тетради запрещены</t>
  </si>
  <si>
    <t>Disclaimer:</t>
  </si>
  <si>
    <t>Использованы элементы известных методологий других авторов.</t>
  </si>
  <si>
    <t>Автор Рабочей тетради не претендует на авторство всех её элементов.</t>
  </si>
  <si>
    <t>AUOTGEO – онлайн обработка результатов аэрофотографической съемки местности</t>
  </si>
  <si>
    <t>Автономно работающий сервис который самостоятельно анализирует и собирает геодезические данные местности</t>
  </si>
  <si>
    <t>Геодезическую компанию AutoGeo</t>
  </si>
  <si>
    <t>Строительства новых объектов, мониторинга пожароопасных и лавиноопасных участков местности, формирование точных границ для кадастровых служб, составления планов профилей путей и измерения объема грузов, также измерения объемов ежедневной выработки для угольных компаний</t>
  </si>
  <si>
    <t xml:space="preserve">Строительным, геодезическим, кадастровым и угольным компаниям и решение проблемы через открытое окно инноваций ОАО "РЖД" </t>
  </si>
  <si>
    <t>Оперативной и дорогой услуги от других геодезических фирм</t>
  </si>
  <si>
    <t>Пррограммное обеспечение позволяющее ОНЛАЙН обрабатывать данные поступающие с Lidar</t>
  </si>
  <si>
    <t>Производить геодезические расчеты на 30% быстрее</t>
  </si>
  <si>
    <t>Н1. Цифровые технологии</t>
  </si>
  <si>
    <t>Пишем программное обеспечение на языке C++, а визуал прописываем на javaScript, так же подключаем и настраиваем оборудование для онлайн трансляции Webcaster X2, Программируем квадрокоптер и Lidar.</t>
  </si>
  <si>
    <t>ООО "TopDrone" поставщик квадрокоптеров и Lidar поставщик Мобильных лазерных сканеров Velodyne поставщик оборудования для онлайн трансляции Webcaster X2, поставщик мощных ноутбуков для работы с данными, Геодезисты, рекламные фирмы, программисты для создания сайта и обновлением написанного ПО. Лизинг автомобилей для разъездных работ, аренда офиса, аутсорсинг бухгалтерии, PR и HR менеджеры</t>
  </si>
  <si>
    <t xml:space="preserve">возможность работы совместно с заказчиком, составшление договоров c заказчиком, возможность создать заказ и составить договор онлайн используя электронную подпись или по предоплате, </t>
  </si>
  <si>
    <t>Заказ через офис или выез к заказчику, онлайн заказ через сайт, ознакомление с прайс листом, участие в тендерах</t>
  </si>
  <si>
    <t>Зарплата сотрудникам, Аренда офиса, аутсорсинг бухгалетерии и охраны помещения, Лизинг автомобиля, оплата ЖКХ, Интернет, аренда серверов, ГСМ, кредитные обязательства</t>
  </si>
  <si>
    <t>Для проведения геодезических расчетов</t>
  </si>
  <si>
    <t>Сборка всех необходимых комплектующих проекта</t>
  </si>
  <si>
    <t>Блинков А.К.</t>
  </si>
  <si>
    <t>квартал</t>
  </si>
  <si>
    <t>Собран квадрокоптер</t>
  </si>
  <si>
    <t>программирование ПО</t>
  </si>
  <si>
    <t>Полет на 10 км, радиосигнал стабильный, подъмная сила квадрокоптера с запасом</t>
  </si>
  <si>
    <t>Написание ПО</t>
  </si>
  <si>
    <t>Для онлайн обработки ланных поступающих с Lidar</t>
  </si>
  <si>
    <t>Во время полета можно работать с данными поступающими с Lidar</t>
  </si>
  <si>
    <t>Написали софт и провели опытные испытания с помощью найма геодезиста с оборудованием</t>
  </si>
  <si>
    <t>Данные возможно обрабатывать онлайн, нужна еще некоторая доработка программного кода и наладка стабильной передачи данных</t>
  </si>
  <si>
    <t>Работа над ошибками, произвести еще опытные</t>
  </si>
  <si>
    <t>Нужно прописать все виды файлов поступающих с Lidar, создание еще более стабильной связи и передачи данных, возможно нужно увеличить Гц передачи и приема</t>
  </si>
  <si>
    <t>Опытные испытания</t>
  </si>
  <si>
    <t>3 суток</t>
  </si>
  <si>
    <t>Руденко К.В.</t>
  </si>
  <si>
    <t>Боргояков А.И.</t>
  </si>
  <si>
    <t>Мартынов Д.Е.</t>
  </si>
  <si>
    <t>Суцкелис Д.М.</t>
  </si>
  <si>
    <t>Руководитель (лидер)  проекта</t>
  </si>
  <si>
    <t>PR,HR-менеджер проекта,
Управление рисками</t>
  </si>
  <si>
    <t>Технические работы при испытании проек</t>
  </si>
  <si>
    <t>Технические работы при испытании проекта</t>
  </si>
  <si>
    <t>Технические работы</t>
  </si>
  <si>
    <t>Написание программного софта, сборка квадрокоптера, установка и настройка Lidar,</t>
  </si>
  <si>
    <t>Неполное высшее, 4 года</t>
  </si>
  <si>
    <t>Проработка проекта с экономической стороны, управление рисками проекта, рекламизация, найм сотрудников</t>
  </si>
  <si>
    <t>Разбор отснятого материала при испытаниях</t>
  </si>
  <si>
    <t>Развозка команды проекта</t>
  </si>
  <si>
    <t>Анализ отснятого материала, распределние его по группам</t>
  </si>
  <si>
    <t>Анализ рынка</t>
  </si>
  <si>
    <t>2 недели</t>
  </si>
  <si>
    <t>Перспективы проекта, его рентабельность, конкурентноспособность</t>
  </si>
  <si>
    <t>Работа ведется, анализ основных конкурентов произведен</t>
  </si>
  <si>
    <t>Найм сотрудников</t>
  </si>
  <si>
    <t>месяц</t>
  </si>
  <si>
    <t>Открытие ООО</t>
  </si>
  <si>
    <t>Работа компании</t>
  </si>
  <si>
    <t>Аренда</t>
  </si>
  <si>
    <t>Аутсорсинг</t>
  </si>
  <si>
    <t>Покупка оборудования</t>
  </si>
  <si>
    <t>Написание софта и обучение</t>
  </si>
  <si>
    <t>Геодезическая аэросъемка</t>
  </si>
  <si>
    <t xml:space="preserve">Создание отчета аэросъмки </t>
  </si>
  <si>
    <t>•	Собственные инвестиции.
•	Фонд «Сколково». Подача заявки на резидентство и мини-грант на 5 млн. руб.
•	Частные инвестиции. Привлечение внешних инвестиций и льготных кредитов с учетом интересов учредителей. 
•	Открытое окно запросов на инновацию ОАО "РЖД"</t>
  </si>
  <si>
    <t>Городской департамент по архитектуре и строительству</t>
  </si>
  <si>
    <t>комитеты по землеустройству и земельным ресурсам</t>
  </si>
  <si>
    <t xml:space="preserve"> организации эксплуатации нефтегазовых и угольных месторождений</t>
  </si>
  <si>
    <t>Центральная дирекция по ремонту пути ОАО "РЖД"</t>
  </si>
  <si>
    <t>Геодезические фирмы города Красноярск которым требуется помощьв оперативных геодезических расчетах</t>
  </si>
  <si>
    <t>Построение масштабных планов, профилей путей, измерения объемов грузов с использованием квадрокоптера ОАО «РЖД»</t>
  </si>
  <si>
    <t>Решение проблемы высоких затрат на маркшейдерскую и геодезическую работу.
сокращение затраты такой единицы как человек часов на 30-40%.
Решение проблемы времени выполнения маркшейдерских и геодезических работ.</t>
  </si>
  <si>
    <t>Оперативный и качественная аэросъмка с отчетом</t>
  </si>
  <si>
    <t>да, так как геодезические работы не ведутся из за дороговизны</t>
  </si>
  <si>
    <t>Открытый запрос на инговацию ОАО "РЖД"</t>
  </si>
  <si>
    <t>В 2 из 3 компаниях геодезисты забронированы на 2 месяца вперед</t>
  </si>
  <si>
    <t>Аэросъмка и онлайн обработка данных поступающих с лмдар и формирование отчета</t>
  </si>
  <si>
    <t>Есть письмо поддержки от ОАО "РЖД"</t>
  </si>
  <si>
    <t>+</t>
  </si>
  <si>
    <t>КрасГеоТрейд</t>
  </si>
  <si>
    <t>Кадастровое Бюро</t>
  </si>
  <si>
    <t>Оперативный геодезический расчет местности, возможность обрабатывать данные онлайн, формировать отчет непосредственно во время полета. Используя наше технологическое преимущество на основе которого предлагаем онлайн мониторинг и анализ (остатков ТМЦ в отношении грузов, объем выработки угля и др. сыпучих материалов на открытых складах и не только. Селевых и лавинных участков в автоматическом режиме с применением сигнальных отчетов в двух вариантах: 1 в формате критичсеких показателей. 2 Регулярный мониторинг объекта</t>
  </si>
  <si>
    <t>Не заинтересованность заказчиком в использовании данной технологии 37%</t>
  </si>
  <si>
    <t>неустойчивый сигнал передачи данных, что искажает поступающие данные, непроработанне ошибки написанного ПО 44% Непрораюотанность скрипта 23%</t>
  </si>
  <si>
    <t>Участие в тендерах, продажа услуг, Франчайзинг</t>
  </si>
  <si>
    <t>Сервера, Сайт, Программы, Оборудование ( Лидар, квадрокоптера, пк, Webcaster x2)  Инвестиции в проект, собственный капитал, транспорт, Программисты, геодезисты</t>
  </si>
  <si>
    <t>Центральная дирекция по ремонту пути ОАО "РЖД". Городской департамент по архитектуре и строительству, комитеты по землеустройству и земельным ресурсам, организации эксплуатации нефтегазовых и угольных месторождений и другие геодезические фирмы.</t>
  </si>
  <si>
    <t xml:space="preserve">Производство геодезических расчетов,  формирование отчетности из расчетов, обучение персонала, ведение сайта, обновление ПО, Автоматизация системы для дальнейшего развития, работа с государственными структурами, </t>
  </si>
  <si>
    <t>Быстрота выполнения заказов находящихся в черте города, заинтересованность в совместной работе с другими геодезическими фирмами. Создание безлюдной автономной системы геодезических съемок</t>
  </si>
  <si>
    <t>Оснащение оборудованием</t>
  </si>
  <si>
    <t>На основе безлюдных технологий автономный и оперативный мониторинг местности и открытых навалочных складов с примененимем сигнальных отчетов в двух вариантах:. 
I)	В формате критических показателей.
II)	Регулярный мониторинг объектов.  
 Предложенное технического решение в рамках одного технологического этапа, выполнить геодезическую и маркшейдерскую работы с предоставлением клиенту продукта удовлетворяющего: 
1) предоставление геосъемки с расчетами по раннее заявленным пунктам, характеристикам или параметрам. 
2) В отличие от конкурентных продуктов, недостатки которых
 а) запись данных на флеш носитель
 b) Длительныя расшифровка выбранных показателей. 
3) Дополнительный функционал нашего ПО деверифицированного под различные платформы.             
Решение проблемы высоких затрат на маркшейдерскую и геодезическую работу на 50%
сокращение затраты такой единицы как человек часов на 30-40%.
Решение проблемы времени выполнения маркшейдерских и геодезических работ на 50% быстрее.
Оперативный мониторинг лавинно-опасных участков местности
Оперативный мониторинг и моделирование развития пожаров на основе насаждений и фиксация фактического прироста при последующих исследованиях</t>
  </si>
  <si>
    <t>Центральная дирекция по ремонту пути ОАО «РЖД»
Центральная дирекция инфраструктуры ОАО «РЖД»
Департамент капитального строительства ОАО «РЖД»
Центральная дирекция по управлению терминально-складским комплексом ОАО «РЖД»
Дирекция аварийно-восстановительных средств ОАО «РЖД»
Административно-хозяйственный центр
Центр охраны окружающей среды Городской департамент по архитектуре и строительству, комитеты по землеустройству и земельным ресурсам, организации эксплуатации нефтегазовых и угольных месторождений и другие геодезические фирмы.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</si>
</sst>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
  </numFmts>
  <fonts count="66">
    <font>
      <sz val="10"/>
      <color rgb="FF000000"/>
      <name val="Calibri"/>
      <scheme val="minor"/>
    </font>
    <font>
      <sz val="11"/>
      <color theme="1"/>
      <name val="Calibri"/>
      <family val="2"/>
      <charset val="204"/>
      <scheme val="minor"/>
    </font>
    <font>
      <sz val="10"/>
      <color theme="1"/>
      <name val="Calibri"/>
      <scheme val="minor"/>
    </font>
    <font>
      <b/>
      <sz val="10"/>
      <color theme="1"/>
      <name val="Calibri"/>
      <scheme val="minor"/>
    </font>
    <font>
      <i/>
      <sz val="10"/>
      <color rgb="FF999999"/>
      <name val="Calibri"/>
      <scheme val="minor"/>
    </font>
    <font>
      <i/>
      <sz val="9"/>
      <color theme="1"/>
      <name val="Calibri"/>
      <scheme val="minor"/>
    </font>
    <font>
      <sz val="10"/>
      <name val="Calibri"/>
    </font>
    <font>
      <sz val="10"/>
      <color rgb="FF999999"/>
      <name val="Calibri"/>
      <scheme val="minor"/>
    </font>
    <font>
      <i/>
      <sz val="10"/>
      <color rgb="FF999999"/>
      <name val="&quot;Times New Roman&quot;"/>
    </font>
    <font>
      <sz val="11"/>
      <color theme="1"/>
      <name val="Calibri"/>
      <scheme val="minor"/>
    </font>
    <font>
      <b/>
      <sz val="14"/>
      <color rgb="FF5A5A5A"/>
      <name val="Arial"/>
    </font>
    <font>
      <sz val="12"/>
      <color rgb="FF808080"/>
      <name val="Arial"/>
    </font>
    <font>
      <b/>
      <sz val="11"/>
      <color theme="1"/>
      <name val="&quot;Times New Roman&quot;"/>
    </font>
    <font>
      <b/>
      <sz val="11"/>
      <color theme="1"/>
      <name val="Calibri"/>
      <scheme val="minor"/>
    </font>
    <font>
      <sz val="11"/>
      <color theme="1"/>
      <name val="&quot;Times New Roman&quot;"/>
    </font>
    <font>
      <b/>
      <sz val="16"/>
      <color rgb="FF222222"/>
      <name val="Arial"/>
    </font>
    <font>
      <b/>
      <sz val="12"/>
      <color rgb="FF222222"/>
      <name val="&quot;Times New Roman&quot;"/>
    </font>
    <font>
      <sz val="12"/>
      <color rgb="FF222222"/>
      <name val="Arial"/>
    </font>
    <font>
      <b/>
      <sz val="11"/>
      <color rgb="FF222222"/>
      <name val="Calibri"/>
    </font>
    <font>
      <b/>
      <sz val="14"/>
      <color rgb="FF222222"/>
      <name val="Arial"/>
    </font>
    <font>
      <b/>
      <sz val="9"/>
      <color rgb="FF222222"/>
      <name val="Helvetica"/>
    </font>
    <font>
      <sz val="11"/>
      <color rgb="FF222222"/>
      <name val="Helvetica"/>
    </font>
    <font>
      <sz val="12"/>
      <color theme="1"/>
      <name val="Calibri"/>
      <scheme val="minor"/>
    </font>
    <font>
      <sz val="11"/>
      <color rgb="FF222222"/>
      <name val="Calibri"/>
    </font>
    <font>
      <b/>
      <sz val="14"/>
      <color theme="1"/>
      <name val="Calibri"/>
      <scheme val="minor"/>
    </font>
    <font>
      <b/>
      <i/>
      <u/>
      <sz val="14"/>
      <color theme="1"/>
      <name val="Helvetica"/>
    </font>
    <font>
      <sz val="12"/>
      <color rgb="FF222222"/>
      <name val="Helvetica"/>
    </font>
    <font>
      <b/>
      <sz val="12"/>
      <color rgb="FF222222"/>
      <name val="Helvetica"/>
    </font>
    <font>
      <b/>
      <sz val="12"/>
      <color theme="1"/>
      <name val="Calibri"/>
      <scheme val="minor"/>
    </font>
    <font>
      <b/>
      <i/>
      <sz val="15"/>
      <color rgb="FF222222"/>
      <name val="Arial"/>
    </font>
    <font>
      <i/>
      <sz val="12"/>
      <color rgb="FF222222"/>
      <name val="&quot;Times New Roman&quot;"/>
    </font>
    <font>
      <i/>
      <sz val="14"/>
      <color rgb="FF222222"/>
      <name val="Arial"/>
    </font>
    <font>
      <i/>
      <sz val="11"/>
      <color rgb="FF2E74B5"/>
      <name val="&quot;Calibri Light&quot;"/>
    </font>
    <font>
      <sz val="10"/>
      <color rgb="FFCCCCCC"/>
      <name val="Calibri"/>
      <scheme val="minor"/>
    </font>
    <font>
      <i/>
      <sz val="10"/>
      <color theme="1"/>
      <name val="Calibri"/>
      <scheme val="minor"/>
    </font>
    <font>
      <b/>
      <sz val="11"/>
      <color theme="1"/>
      <name val="Calibri"/>
    </font>
    <font>
      <sz val="11"/>
      <color theme="1"/>
      <name val="Calibri"/>
    </font>
    <font>
      <i/>
      <sz val="11"/>
      <color theme="1"/>
      <name val="Calibri"/>
    </font>
    <font>
      <b/>
      <sz val="14"/>
      <color theme="1"/>
      <name val="Calibri"/>
    </font>
    <font>
      <u/>
      <sz val="11"/>
      <color theme="1"/>
      <name val="Calibri"/>
    </font>
    <font>
      <b/>
      <sz val="12"/>
      <color theme="1"/>
      <name val="Calibri"/>
    </font>
    <font>
      <sz val="12"/>
      <color theme="1"/>
      <name val="Calibri"/>
    </font>
    <font>
      <i/>
      <u/>
      <sz val="10"/>
      <color rgb="FF999999"/>
      <name val="Arial"/>
    </font>
    <font>
      <b/>
      <sz val="12"/>
      <color theme="1"/>
      <name val="&quot;Times New Roman&quot;"/>
    </font>
    <font>
      <i/>
      <sz val="12"/>
      <color theme="1"/>
      <name val="&quot;Times New Roman&quot;"/>
    </font>
    <font>
      <sz val="12"/>
      <color theme="1"/>
      <name val="&quot;Times New Roman&quot;"/>
    </font>
    <font>
      <sz val="12"/>
      <color rgb="FF000000"/>
      <name val="&quot;Times New Roman&quot;"/>
    </font>
    <font>
      <b/>
      <sz val="10"/>
      <color rgb="FF000000"/>
      <name val="Arial"/>
    </font>
    <font>
      <b/>
      <sz val="10"/>
      <color theme="1"/>
      <name val="Arial"/>
    </font>
    <font>
      <sz val="10"/>
      <color rgb="FF000000"/>
      <name val="Arial"/>
    </font>
    <font>
      <sz val="10"/>
      <color theme="1"/>
      <name val="Arial"/>
    </font>
    <font>
      <i/>
      <sz val="10"/>
      <color theme="1"/>
      <name val="Arial"/>
    </font>
    <font>
      <b/>
      <i/>
      <sz val="10"/>
      <color rgb="FF999999"/>
      <name val="Calibri"/>
    </font>
    <font>
      <i/>
      <sz val="10"/>
      <color rgb="FF999999"/>
      <name val="Calibri"/>
    </font>
    <font>
      <i/>
      <sz val="10"/>
      <color rgb="FF999999"/>
      <name val="Arial"/>
    </font>
    <font>
      <b/>
      <sz val="12"/>
      <color rgb="FFFF0000"/>
      <name val="&quot;Times New Roman&quot;, serif"/>
    </font>
    <font>
      <b/>
      <sz val="12"/>
      <color theme="1"/>
      <name val="&quot;Times New Roman&quot;, serif"/>
    </font>
    <font>
      <sz val="12"/>
      <color theme="1"/>
      <name val="&quot;Times New Roman&quot;, serif"/>
    </font>
    <font>
      <sz val="10"/>
      <color rgb="FF000000"/>
      <name val="Calibri"/>
      <scheme val="minor"/>
    </font>
    <font>
      <sz val="10"/>
      <color theme="1"/>
      <name val="Calibri"/>
      <family val="2"/>
      <charset val="204"/>
      <scheme val="minor"/>
    </font>
    <font>
      <sz val="11"/>
      <color theme="1"/>
      <name val="Calibri"/>
      <family val="2"/>
      <charset val="204"/>
    </font>
    <font>
      <sz val="12"/>
      <color rgb="FF808080"/>
      <name val="Arial"/>
      <family val="2"/>
      <charset val="204"/>
    </font>
    <font>
      <sz val="10"/>
      <color theme="1"/>
      <name val="Arial"/>
      <family val="2"/>
      <charset val="204"/>
    </font>
    <font>
      <b/>
      <sz val="10"/>
      <color theme="1"/>
      <name val="Arial"/>
      <family val="2"/>
      <charset val="204"/>
    </font>
    <font>
      <sz val="12"/>
      <color theme="1"/>
      <name val="Perpetua Titling MT"/>
      <family val="1"/>
    </font>
    <font>
      <b/>
      <sz val="14"/>
      <color rgb="FF5A5A5A"/>
      <name val="Arial"/>
      <family val="2"/>
      <charset val="204"/>
    </font>
  </fonts>
  <fills count="14">
    <fill>
      <patternFill patternType="none"/>
    </fill>
    <fill>
      <patternFill patternType="gray125"/>
    </fill>
    <fill>
      <patternFill patternType="solid">
        <fgColor rgb="FFF3F3F3"/>
        <bgColor rgb="FFF3F3F3"/>
      </patternFill>
    </fill>
    <fill>
      <patternFill patternType="solid">
        <fgColor rgb="FFD9EAD3"/>
        <bgColor rgb="FFD9EAD3"/>
      </patternFill>
    </fill>
    <fill>
      <patternFill patternType="solid">
        <fgColor rgb="FFFFFFFF"/>
        <bgColor rgb="FFFFFFFF"/>
      </patternFill>
    </fill>
    <fill>
      <patternFill patternType="solid">
        <fgColor rgb="FF999999"/>
        <bgColor rgb="FF999999"/>
      </patternFill>
    </fill>
    <fill>
      <patternFill patternType="solid">
        <fgColor rgb="FF92D050"/>
        <bgColor rgb="FF92D050"/>
      </patternFill>
    </fill>
    <fill>
      <patternFill patternType="solid">
        <fgColor rgb="FFFFFF00"/>
        <bgColor rgb="FFFFFF00"/>
      </patternFill>
    </fill>
    <fill>
      <patternFill patternType="solid">
        <fgColor theme="4"/>
        <bgColor theme="4"/>
      </patternFill>
    </fill>
    <fill>
      <patternFill patternType="solid">
        <fgColor theme="5"/>
        <bgColor theme="5"/>
      </patternFill>
    </fill>
    <fill>
      <patternFill patternType="solid">
        <fgColor rgb="FFCCCCCC"/>
        <bgColor rgb="FFCCCCCC"/>
      </patternFill>
    </fill>
    <fill>
      <patternFill patternType="solid">
        <fgColor theme="0"/>
        <bgColor rgb="FFFFFFFF"/>
      </patternFill>
    </fill>
    <fill>
      <patternFill patternType="solid">
        <fgColor theme="0"/>
        <bgColor indexed="64"/>
      </patternFill>
    </fill>
    <fill>
      <patternFill patternType="solid">
        <fgColor theme="0"/>
        <bgColor rgb="FFD9EAD3"/>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8" fillId="0" borderId="0" applyFont="0" applyFill="0" applyBorder="0" applyAlignment="0" applyProtection="0"/>
  </cellStyleXfs>
  <cellXfs count="280">
    <xf numFmtId="0" fontId="0" fillId="0" borderId="0" xfId="0" applyFont="1" applyAlignment="1"/>
    <xf numFmtId="0" fontId="2" fillId="0" borderId="0" xfId="0" applyFont="1" applyAlignment="1"/>
    <xf numFmtId="0" fontId="3" fillId="2" borderId="1" xfId="0" applyFont="1" applyFill="1" applyBorder="1" applyAlignment="1">
      <alignment horizontal="center"/>
    </xf>
    <xf numFmtId="0" fontId="4" fillId="0" borderId="0" xfId="0" applyFont="1" applyAlignment="1">
      <alignment horizontal="center"/>
    </xf>
    <xf numFmtId="0" fontId="2" fillId="2" borderId="0" xfId="0" applyFont="1" applyFill="1" applyAlignment="1"/>
    <xf numFmtId="0" fontId="2" fillId="3" borderId="1" xfId="0" applyFont="1" applyFill="1" applyBorder="1" applyAlignment="1"/>
    <xf numFmtId="0" fontId="2" fillId="2" borderId="1" xfId="0" applyFont="1" applyFill="1" applyBorder="1" applyAlignment="1"/>
    <xf numFmtId="0" fontId="4" fillId="0" borderId="0" xfId="0" applyFont="1" applyAlignment="1"/>
    <xf numFmtId="0" fontId="2" fillId="0" borderId="0" xfId="0" applyFont="1" applyAlignment="1">
      <alignment wrapText="1"/>
    </xf>
    <xf numFmtId="0" fontId="3" fillId="0" borderId="0" xfId="0" applyFont="1" applyAlignment="1"/>
    <xf numFmtId="0" fontId="5" fillId="0" borderId="0" xfId="0" applyFont="1" applyAlignment="1"/>
    <xf numFmtId="0" fontId="2" fillId="0" borderId="0" xfId="0" applyFont="1" applyAlignment="1">
      <alignment horizontal="right"/>
    </xf>
    <xf numFmtId="0" fontId="7" fillId="0" borderId="0" xfId="0" applyFont="1" applyAlignment="1">
      <alignment horizontal="right"/>
    </xf>
    <xf numFmtId="0" fontId="3" fillId="0" borderId="0" xfId="0" applyFont="1" applyAlignment="1">
      <alignment wrapText="1"/>
    </xf>
    <xf numFmtId="0" fontId="8" fillId="0" borderId="0" xfId="0" applyFont="1" applyAlignment="1"/>
    <xf numFmtId="9" fontId="2" fillId="0" borderId="5" xfId="0" applyNumberFormat="1" applyFont="1" applyBorder="1" applyAlignment="1">
      <alignment horizontal="center"/>
    </xf>
    <xf numFmtId="0" fontId="2" fillId="0" borderId="1" xfId="0" applyFont="1" applyBorder="1"/>
    <xf numFmtId="0" fontId="9" fillId="0" borderId="0" xfId="0" applyFont="1" applyAlignment="1"/>
    <xf numFmtId="0" fontId="4" fillId="0" borderId="0" xfId="0" applyFont="1" applyAlignment="1">
      <alignment vertical="top" wrapText="1"/>
    </xf>
    <xf numFmtId="0" fontId="13" fillId="2" borderId="1" xfId="0" applyFont="1" applyFill="1" applyBorder="1" applyAlignment="1">
      <alignment horizontal="center"/>
    </xf>
    <xf numFmtId="0" fontId="14" fillId="3" borderId="1" xfId="0" applyFont="1" applyFill="1" applyBorder="1" applyAlignment="1">
      <alignment horizontal="center"/>
    </xf>
    <xf numFmtId="0" fontId="9" fillId="0" borderId="1" xfId="0" applyFont="1" applyBorder="1" applyAlignment="1">
      <alignment wrapText="1"/>
    </xf>
    <xf numFmtId="0" fontId="9" fillId="3" borderId="1" xfId="0" applyFont="1" applyFill="1" applyBorder="1" applyAlignment="1">
      <alignment horizontal="left" vertical="top"/>
    </xf>
    <xf numFmtId="0" fontId="9" fillId="3" borderId="1" xfId="0" applyFont="1" applyFill="1" applyBorder="1" applyAlignment="1">
      <alignment horizontal="left" vertical="top"/>
    </xf>
    <xf numFmtId="0" fontId="9" fillId="3" borderId="1" xfId="0" applyFont="1" applyFill="1" applyBorder="1" applyAlignment="1"/>
    <xf numFmtId="0" fontId="9" fillId="3" borderId="1" xfId="0" applyFont="1" applyFill="1" applyBorder="1"/>
    <xf numFmtId="0" fontId="15" fillId="4" borderId="0" xfId="0" applyFont="1" applyFill="1" applyAlignment="1"/>
    <xf numFmtId="0" fontId="16" fillId="4" borderId="0" xfId="0" applyFont="1" applyFill="1"/>
    <xf numFmtId="0" fontId="17" fillId="4" borderId="0" xfId="0" applyFont="1" applyFill="1" applyAlignment="1">
      <alignment wrapText="1"/>
    </xf>
    <xf numFmtId="0" fontId="18" fillId="4" borderId="0" xfId="0" applyFont="1" applyFill="1"/>
    <xf numFmtId="0" fontId="19" fillId="4" borderId="0" xfId="0" applyFont="1" applyFill="1" applyAlignment="1"/>
    <xf numFmtId="0" fontId="19" fillId="4" borderId="0" xfId="0" applyFont="1" applyFill="1"/>
    <xf numFmtId="0" fontId="20" fillId="4" borderId="0" xfId="0" applyFont="1" applyFill="1" applyAlignment="1">
      <alignment vertical="top"/>
    </xf>
    <xf numFmtId="0" fontId="19" fillId="4" borderId="1" xfId="0" applyFont="1" applyFill="1" applyBorder="1" applyAlignment="1">
      <alignment horizontal="center" vertical="top"/>
    </xf>
    <xf numFmtId="0" fontId="21" fillId="4" borderId="0" xfId="0" applyFont="1" applyFill="1" applyAlignment="1">
      <alignment vertical="top"/>
    </xf>
    <xf numFmtId="0" fontId="9" fillId="0" borderId="0" xfId="0" applyFont="1"/>
    <xf numFmtId="0" fontId="22" fillId="0" borderId="0" xfId="0" applyFont="1"/>
    <xf numFmtId="0" fontId="23" fillId="4" borderId="0" xfId="0" applyFont="1" applyFill="1" applyAlignment="1"/>
    <xf numFmtId="0" fontId="2" fillId="0" borderId="0" xfId="0" applyFont="1" applyAlignment="1">
      <alignment horizontal="center"/>
    </xf>
    <xf numFmtId="0" fontId="24" fillId="0" borderId="0" xfId="0" applyFont="1" applyAlignment="1"/>
    <xf numFmtId="0" fontId="22" fillId="4" borderId="0" xfId="0" applyFont="1" applyFill="1" applyAlignment="1">
      <alignment vertical="top"/>
    </xf>
    <xf numFmtId="0" fontId="25" fillId="0" borderId="0" xfId="0" applyFont="1" applyAlignment="1"/>
    <xf numFmtId="0" fontId="26" fillId="4" borderId="0" xfId="0" applyFont="1" applyFill="1" applyAlignment="1"/>
    <xf numFmtId="0" fontId="26" fillId="4" borderId="1" xfId="0" applyFont="1" applyFill="1" applyBorder="1" applyAlignment="1"/>
    <xf numFmtId="0" fontId="26" fillId="0" borderId="0" xfId="0" applyFont="1" applyAlignment="1"/>
    <xf numFmtId="0" fontId="3" fillId="0" borderId="0" xfId="0" applyFont="1"/>
    <xf numFmtId="0" fontId="27" fillId="4" borderId="0" xfId="0" applyFont="1" applyFill="1" applyAlignment="1">
      <alignment vertical="top"/>
    </xf>
    <xf numFmtId="0" fontId="28" fillId="0" borderId="0" xfId="0" applyFont="1"/>
    <xf numFmtId="0" fontId="29" fillId="4" borderId="0" xfId="0" applyFont="1" applyFill="1" applyAlignment="1"/>
    <xf numFmtId="0" fontId="30" fillId="4" borderId="0" xfId="0" applyFont="1" applyFill="1"/>
    <xf numFmtId="0" fontId="31" fillId="4" borderId="0" xfId="0" applyFont="1" applyFill="1" applyAlignment="1">
      <alignment wrapText="1"/>
    </xf>
    <xf numFmtId="0" fontId="32" fillId="4" borderId="0" xfId="0" applyFont="1" applyFill="1"/>
    <xf numFmtId="0" fontId="3" fillId="0" borderId="0" xfId="0" applyFont="1" applyAlignment="1">
      <alignment horizontal="right"/>
    </xf>
    <xf numFmtId="0" fontId="33" fillId="0" borderId="0" xfId="0" applyFont="1" applyAlignment="1">
      <alignment horizontal="center"/>
    </xf>
    <xf numFmtId="0" fontId="2" fillId="0" borderId="0" xfId="0" applyFont="1"/>
    <xf numFmtId="0" fontId="2" fillId="2" borderId="0" xfId="0" applyFont="1" applyFill="1"/>
    <xf numFmtId="0" fontId="2" fillId="2" borderId="0" xfId="0" applyFont="1" applyFill="1"/>
    <xf numFmtId="0" fontId="3" fillId="0" borderId="0" xfId="0" applyFont="1" applyAlignment="1">
      <alignment horizontal="center"/>
    </xf>
    <xf numFmtId="0" fontId="34" fillId="3" borderId="1" xfId="0" applyFont="1" applyFill="1" applyBorder="1" applyAlignment="1">
      <alignment horizontal="center" vertical="top" wrapText="1"/>
    </xf>
    <xf numFmtId="0" fontId="34" fillId="2" borderId="1" xfId="0" applyFont="1" applyFill="1" applyBorder="1" applyAlignment="1">
      <alignment horizontal="center" vertical="top" wrapText="1"/>
    </xf>
    <xf numFmtId="0" fontId="34" fillId="2" borderId="21" xfId="0" applyFont="1" applyFill="1" applyBorder="1" applyAlignment="1">
      <alignment horizontal="center" vertical="top" wrapText="1"/>
    </xf>
    <xf numFmtId="0" fontId="34" fillId="3" borderId="4" xfId="0" applyFont="1" applyFill="1" applyBorder="1" applyAlignment="1">
      <alignment horizontal="center" vertical="top" wrapText="1"/>
    </xf>
    <xf numFmtId="0" fontId="34" fillId="2" borderId="22" xfId="0" applyFont="1" applyFill="1" applyBorder="1" applyAlignment="1">
      <alignment horizontal="center" vertical="top" wrapText="1"/>
    </xf>
    <xf numFmtId="0" fontId="34" fillId="2" borderId="2" xfId="0" applyFont="1" applyFill="1" applyBorder="1" applyAlignment="1">
      <alignment horizontal="center" vertical="top" wrapText="1"/>
    </xf>
    <xf numFmtId="0" fontId="34" fillId="3" borderId="21" xfId="0" applyFont="1" applyFill="1" applyBorder="1" applyAlignment="1">
      <alignment horizontal="center" vertical="top" wrapText="1"/>
    </xf>
    <xf numFmtId="0" fontId="34" fillId="2" borderId="3" xfId="0" applyFont="1" applyFill="1" applyBorder="1" applyAlignment="1">
      <alignment horizontal="center" vertical="top" wrapText="1"/>
    </xf>
    <xf numFmtId="0" fontId="3" fillId="3" borderId="1"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3" borderId="21" xfId="0" applyFont="1" applyFill="1" applyBorder="1" applyAlignment="1">
      <alignment horizontal="center"/>
    </xf>
    <xf numFmtId="0" fontId="3" fillId="2" borderId="3" xfId="0" applyFont="1" applyFill="1" applyBorder="1" applyAlignment="1">
      <alignment horizontal="center"/>
    </xf>
    <xf numFmtId="0" fontId="2" fillId="0" borderId="1" xfId="0" applyFont="1" applyBorder="1" applyAlignment="1"/>
    <xf numFmtId="0" fontId="2" fillId="3" borderId="1" xfId="0" applyFont="1" applyFill="1" applyBorder="1" applyAlignment="1">
      <alignment wrapText="1"/>
    </xf>
    <xf numFmtId="0" fontId="2" fillId="0" borderId="1" xfId="0" applyFont="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0" fontId="2" fillId="0" borderId="1" xfId="0" applyFont="1" applyBorder="1" applyAlignment="1">
      <alignment wrapText="1"/>
    </xf>
    <xf numFmtId="0" fontId="2" fillId="0" borderId="21" xfId="0" applyFont="1" applyBorder="1" applyAlignment="1">
      <alignment wrapText="1"/>
    </xf>
    <xf numFmtId="0" fontId="2" fillId="0" borderId="2" xfId="0" applyFont="1" applyBorder="1" applyAlignment="1">
      <alignment wrapText="1"/>
    </xf>
    <xf numFmtId="164" fontId="2" fillId="3" borderId="21" xfId="0" applyNumberFormat="1" applyFont="1" applyFill="1" applyBorder="1" applyAlignment="1">
      <alignment wrapText="1"/>
    </xf>
    <xf numFmtId="0" fontId="2" fillId="0" borderId="3" xfId="0" applyFont="1" applyBorder="1" applyAlignment="1">
      <alignment wrapText="1"/>
    </xf>
    <xf numFmtId="0" fontId="2" fillId="0" borderId="3" xfId="0" applyFont="1" applyBorder="1" applyAlignment="1">
      <alignment wrapText="1"/>
    </xf>
    <xf numFmtId="0" fontId="2" fillId="3" borderId="21" xfId="0" applyFont="1" applyFill="1" applyBorder="1" applyAlignment="1">
      <alignment wrapText="1"/>
    </xf>
    <xf numFmtId="0" fontId="2" fillId="3" borderId="1" xfId="0" applyFont="1" applyFill="1" applyBorder="1" applyAlignment="1">
      <alignment wrapText="1"/>
    </xf>
    <xf numFmtId="0" fontId="2" fillId="3" borderId="4" xfId="0" applyFont="1" applyFill="1" applyBorder="1" applyAlignment="1">
      <alignment wrapText="1"/>
    </xf>
    <xf numFmtId="0" fontId="2" fillId="0" borderId="2" xfId="0" applyFont="1" applyBorder="1" applyAlignment="1">
      <alignment wrapText="1"/>
    </xf>
    <xf numFmtId="0" fontId="2" fillId="3" borderId="21" xfId="0" applyFont="1" applyFill="1" applyBorder="1" applyAlignment="1">
      <alignment wrapText="1"/>
    </xf>
    <xf numFmtId="0" fontId="2" fillId="5" borderId="1" xfId="0" applyFont="1" applyFill="1" applyBorder="1" applyAlignment="1">
      <alignment wrapText="1"/>
    </xf>
    <xf numFmtId="0" fontId="2" fillId="5" borderId="21" xfId="0" applyFont="1" applyFill="1" applyBorder="1" applyAlignment="1">
      <alignment wrapText="1"/>
    </xf>
    <xf numFmtId="0" fontId="2" fillId="5" borderId="4" xfId="0" applyFont="1" applyFill="1" applyBorder="1" applyAlignment="1">
      <alignment wrapText="1"/>
    </xf>
    <xf numFmtId="0" fontId="2" fillId="5" borderId="3" xfId="0" applyFont="1" applyFill="1" applyBorder="1" applyAlignment="1">
      <alignment wrapText="1"/>
    </xf>
    <xf numFmtId="0" fontId="36" fillId="6" borderId="1" xfId="0" applyFont="1" applyFill="1" applyBorder="1"/>
    <xf numFmtId="0" fontId="35" fillId="6" borderId="1" xfId="0" applyFont="1" applyFill="1" applyBorder="1" applyAlignment="1"/>
    <xf numFmtId="0" fontId="36" fillId="0" borderId="0" xfId="0" applyFont="1"/>
    <xf numFmtId="0" fontId="37" fillId="7" borderId="23" xfId="0" applyFont="1" applyFill="1" applyBorder="1"/>
    <xf numFmtId="0" fontId="35" fillId="7" borderId="23" xfId="0" applyFont="1" applyFill="1" applyBorder="1"/>
    <xf numFmtId="0" fontId="36" fillId="7" borderId="24" xfId="0" applyFont="1" applyFill="1" applyBorder="1"/>
    <xf numFmtId="0" fontId="36" fillId="0" borderId="16" xfId="0" applyFont="1" applyBorder="1"/>
    <xf numFmtId="0" fontId="38" fillId="0" borderId="12" xfId="0" applyFont="1" applyBorder="1"/>
    <xf numFmtId="0" fontId="35" fillId="0" borderId="1" xfId="0" applyFont="1" applyBorder="1"/>
    <xf numFmtId="0" fontId="36" fillId="0" borderId="1" xfId="0" applyFont="1" applyBorder="1" applyAlignment="1"/>
    <xf numFmtId="0" fontId="36" fillId="0" borderId="1" xfId="0" applyFont="1" applyBorder="1"/>
    <xf numFmtId="0" fontId="36" fillId="0" borderId="3" xfId="0" applyFont="1" applyBorder="1"/>
    <xf numFmtId="0" fontId="35" fillId="0" borderId="1" xfId="0" applyFont="1" applyBorder="1" applyAlignment="1"/>
    <xf numFmtId="0" fontId="37" fillId="0" borderId="0" xfId="0" applyFont="1" applyAlignment="1"/>
    <xf numFmtId="0" fontId="35" fillId="0" borderId="0" xfId="0" applyFont="1"/>
    <xf numFmtId="0" fontId="37" fillId="0" borderId="0" xfId="0" applyFont="1"/>
    <xf numFmtId="0" fontId="36" fillId="0" borderId="15" xfId="0" applyFont="1" applyBorder="1"/>
    <xf numFmtId="0" fontId="37" fillId="0" borderId="15" xfId="0" applyFont="1" applyBorder="1"/>
    <xf numFmtId="0" fontId="37" fillId="0" borderId="1" xfId="0" applyFont="1" applyBorder="1" applyAlignment="1"/>
    <xf numFmtId="0" fontId="36" fillId="0" borderId="14" xfId="0" applyFont="1" applyBorder="1"/>
    <xf numFmtId="0" fontId="36" fillId="0" borderId="25" xfId="0" applyFont="1" applyBorder="1"/>
    <xf numFmtId="0" fontId="36" fillId="0" borderId="2" xfId="0" applyFont="1" applyBorder="1"/>
    <xf numFmtId="0" fontId="36" fillId="0" borderId="4" xfId="0" applyFont="1" applyBorder="1"/>
    <xf numFmtId="0" fontId="36" fillId="0" borderId="15" xfId="0" applyFont="1" applyBorder="1" applyAlignment="1"/>
    <xf numFmtId="0" fontId="39" fillId="0" borderId="15" xfId="0" applyFont="1" applyBorder="1"/>
    <xf numFmtId="0" fontId="36" fillId="0" borderId="0" xfId="0" applyFont="1" applyAlignment="1"/>
    <xf numFmtId="0" fontId="40" fillId="0" borderId="0" xfId="0" applyFont="1"/>
    <xf numFmtId="0" fontId="40" fillId="3" borderId="0" xfId="0" applyFont="1" applyFill="1"/>
    <xf numFmtId="0" fontId="38" fillId="0" borderId="15" xfId="0" applyFont="1" applyBorder="1"/>
    <xf numFmtId="0" fontId="35" fillId="0" borderId="15" xfId="0" applyFont="1" applyBorder="1"/>
    <xf numFmtId="0" fontId="35" fillId="0" borderId="16" xfId="0" applyFont="1" applyBorder="1"/>
    <xf numFmtId="0" fontId="41" fillId="0" borderId="0" xfId="0" applyFont="1"/>
    <xf numFmtId="0" fontId="41" fillId="0" borderId="16" xfId="0" applyFont="1" applyBorder="1"/>
    <xf numFmtId="0" fontId="2" fillId="0" borderId="0" xfId="0" applyFont="1"/>
    <xf numFmtId="0" fontId="35" fillId="3" borderId="1" xfId="0" applyFont="1" applyFill="1" applyBorder="1"/>
    <xf numFmtId="9" fontId="36" fillId="3" borderId="1" xfId="0" applyNumberFormat="1" applyFont="1" applyFill="1" applyBorder="1"/>
    <xf numFmtId="10" fontId="2" fillId="3" borderId="0" xfId="0" applyNumberFormat="1" applyFont="1" applyFill="1"/>
    <xf numFmtId="0" fontId="13" fillId="0" borderId="0" xfId="0" applyFont="1" applyAlignment="1">
      <alignment wrapText="1"/>
    </xf>
    <xf numFmtId="0" fontId="34" fillId="0" borderId="0" xfId="0" applyFont="1" applyAlignment="1">
      <alignment vertical="top"/>
    </xf>
    <xf numFmtId="0" fontId="3" fillId="2" borderId="1" xfId="0" applyFont="1" applyFill="1" applyBorder="1" applyAlignment="1">
      <alignment horizontal="center" wrapText="1"/>
    </xf>
    <xf numFmtId="0" fontId="2" fillId="2" borderId="0" xfId="0" applyFont="1" applyFill="1" applyAlignment="1">
      <alignment wrapText="1"/>
    </xf>
    <xf numFmtId="0" fontId="2" fillId="0" borderId="5" xfId="0" applyFont="1" applyBorder="1"/>
    <xf numFmtId="0" fontId="42" fillId="0" borderId="0" xfId="0" applyFont="1" applyAlignment="1"/>
    <xf numFmtId="0" fontId="2" fillId="0" borderId="0" xfId="0" applyFont="1" applyAlignment="1">
      <alignment wrapText="1"/>
    </xf>
    <xf numFmtId="9" fontId="2" fillId="0" borderId="0" xfId="0" applyNumberFormat="1" applyFont="1" applyAlignment="1">
      <alignment horizontal="center"/>
    </xf>
    <xf numFmtId="0" fontId="2" fillId="0" borderId="0" xfId="0" applyFont="1" applyAlignment="1">
      <alignment vertical="top" wrapText="1"/>
    </xf>
    <xf numFmtId="0" fontId="43" fillId="0" borderId="0" xfId="0" applyFont="1" applyAlignment="1">
      <alignment horizontal="center" vertical="top" wrapText="1"/>
    </xf>
    <xf numFmtId="0" fontId="43" fillId="0" borderId="0" xfId="0" applyFont="1" applyAlignment="1">
      <alignment horizontal="left" vertical="top"/>
    </xf>
    <xf numFmtId="0" fontId="44" fillId="0" borderId="0" xfId="0" applyFont="1" applyAlignment="1">
      <alignment horizontal="center" vertical="top" wrapText="1"/>
    </xf>
    <xf numFmtId="0" fontId="45" fillId="0" borderId="0" xfId="0" applyFont="1" applyAlignment="1">
      <alignment vertical="top" wrapText="1"/>
    </xf>
    <xf numFmtId="0" fontId="45" fillId="0" borderId="26" xfId="0" applyFont="1" applyBorder="1" applyAlignment="1">
      <alignment vertical="top" wrapText="1"/>
    </xf>
    <xf numFmtId="0" fontId="2" fillId="0" borderId="20" xfId="0" applyFont="1" applyBorder="1" applyAlignment="1">
      <alignment vertical="top" wrapText="1"/>
    </xf>
    <xf numFmtId="0" fontId="45" fillId="0" borderId="20" xfId="0" applyFont="1" applyBorder="1" applyAlignment="1">
      <alignment vertical="top" wrapText="1"/>
    </xf>
    <xf numFmtId="0" fontId="34" fillId="0" borderId="20" xfId="0" applyFont="1" applyBorder="1" applyAlignment="1">
      <alignment vertical="top" wrapText="1"/>
    </xf>
    <xf numFmtId="0" fontId="45" fillId="0" borderId="0" xfId="0" applyFont="1" applyAlignment="1">
      <alignment vertical="top" wrapText="1"/>
    </xf>
    <xf numFmtId="0" fontId="45" fillId="0" borderId="26" xfId="0" applyFont="1" applyBorder="1" applyAlignment="1">
      <alignment vertical="top" wrapText="1"/>
    </xf>
    <xf numFmtId="0" fontId="2" fillId="0" borderId="20" xfId="0" applyFont="1" applyBorder="1" applyAlignment="1">
      <alignment vertical="top" wrapText="1"/>
    </xf>
    <xf numFmtId="0" fontId="43" fillId="0" borderId="0" xfId="0" applyFont="1" applyAlignment="1">
      <alignment horizontal="center"/>
    </xf>
    <xf numFmtId="0" fontId="46" fillId="0" borderId="0" xfId="0" applyFont="1" applyAlignment="1">
      <alignment horizontal="center"/>
    </xf>
    <xf numFmtId="0" fontId="46" fillId="0" borderId="1" xfId="0" applyFont="1" applyBorder="1" applyAlignment="1">
      <alignment horizontal="center"/>
    </xf>
    <xf numFmtId="0" fontId="46" fillId="0" borderId="3" xfId="0" applyFont="1" applyBorder="1" applyAlignment="1">
      <alignment horizontal="center"/>
    </xf>
    <xf numFmtId="0" fontId="2" fillId="0" borderId="0" xfId="0" applyFont="1" applyAlignment="1">
      <alignment vertical="top"/>
    </xf>
    <xf numFmtId="0" fontId="2" fillId="0" borderId="26" xfId="0" applyFont="1" applyBorder="1" applyAlignment="1">
      <alignment vertical="top"/>
    </xf>
    <xf numFmtId="0" fontId="2" fillId="0" borderId="0" xfId="0" applyFont="1" applyAlignment="1">
      <alignment vertical="top"/>
    </xf>
    <xf numFmtId="0" fontId="2" fillId="0" borderId="20" xfId="0" applyFont="1" applyBorder="1"/>
    <xf numFmtId="0" fontId="43" fillId="0" borderId="0" xfId="0" applyFont="1" applyAlignment="1">
      <alignment horizontal="left" vertical="top" wrapText="1"/>
    </xf>
    <xf numFmtId="0" fontId="2" fillId="0" borderId="1" xfId="0" applyFont="1" applyBorder="1" applyAlignment="1">
      <alignment vertical="top" wrapText="1"/>
    </xf>
    <xf numFmtId="0" fontId="34" fillId="0" borderId="0" xfId="0" applyFont="1" applyAlignment="1">
      <alignment vertical="top"/>
    </xf>
    <xf numFmtId="0" fontId="12" fillId="0" borderId="0" xfId="0" applyFont="1"/>
    <xf numFmtId="0" fontId="43" fillId="0" borderId="0" xfId="0" applyFont="1" applyAlignment="1"/>
    <xf numFmtId="0" fontId="43" fillId="0" borderId="20" xfId="0" applyFont="1" applyBorder="1" applyAlignment="1">
      <alignment horizontal="center"/>
    </xf>
    <xf numFmtId="0" fontId="43" fillId="0" borderId="0" xfId="0" applyFont="1" applyAlignment="1">
      <alignment vertical="top"/>
    </xf>
    <xf numFmtId="0" fontId="44" fillId="0" borderId="26" xfId="0" applyFont="1" applyBorder="1" applyAlignment="1">
      <alignment vertical="top"/>
    </xf>
    <xf numFmtId="0" fontId="43" fillId="0" borderId="20" xfId="0" applyFont="1" applyBorder="1" applyAlignment="1">
      <alignment horizontal="center" vertical="top"/>
    </xf>
    <xf numFmtId="0" fontId="43" fillId="0" borderId="26" xfId="0" applyFont="1" applyBorder="1" applyAlignment="1">
      <alignment vertical="top"/>
    </xf>
    <xf numFmtId="0" fontId="35" fillId="0" borderId="0" xfId="0" applyFont="1"/>
    <xf numFmtId="0" fontId="45" fillId="0" borderId="1" xfId="0" applyFont="1" applyBorder="1" applyAlignment="1">
      <alignment horizontal="center"/>
    </xf>
    <xf numFmtId="0" fontId="2" fillId="0" borderId="1" xfId="0" applyFont="1" applyBorder="1" applyAlignment="1">
      <alignment horizontal="left" vertical="top"/>
    </xf>
    <xf numFmtId="0" fontId="47" fillId="2" borderId="1" xfId="0" applyFont="1" applyFill="1" applyBorder="1" applyAlignment="1">
      <alignment horizontal="center"/>
    </xf>
    <xf numFmtId="0" fontId="2" fillId="0" borderId="0" xfId="0" applyFont="1" applyAlignment="1">
      <alignment vertical="top" wrapText="1"/>
    </xf>
    <xf numFmtId="0" fontId="3" fillId="2" borderId="1" xfId="0" applyFont="1" applyFill="1" applyBorder="1" applyAlignment="1">
      <alignment horizontal="center" vertical="top"/>
    </xf>
    <xf numFmtId="0" fontId="2" fillId="8" borderId="0" xfId="0" applyFont="1" applyFill="1" applyAlignment="1"/>
    <xf numFmtId="0" fontId="2" fillId="2" borderId="1" xfId="0" applyFont="1" applyFill="1" applyBorder="1"/>
    <xf numFmtId="9" fontId="7" fillId="2" borderId="0" xfId="0" applyNumberFormat="1" applyFont="1" applyFill="1" applyAlignment="1">
      <alignment horizontal="center"/>
    </xf>
    <xf numFmtId="0" fontId="2" fillId="9" borderId="0" xfId="0" applyFont="1" applyFill="1" applyAlignment="1"/>
    <xf numFmtId="0" fontId="2" fillId="10" borderId="0" xfId="0" applyFont="1" applyFill="1" applyAlignment="1"/>
    <xf numFmtId="0" fontId="2" fillId="5" borderId="0" xfId="0" applyFont="1" applyFill="1" applyAlignment="1"/>
    <xf numFmtId="0" fontId="48" fillId="0" borderId="1" xfId="0" applyFont="1" applyBorder="1" applyAlignment="1">
      <alignment horizontal="center" vertical="top" wrapText="1"/>
    </xf>
    <xf numFmtId="0" fontId="49" fillId="0" borderId="1" xfId="0" applyFont="1" applyBorder="1" applyAlignment="1">
      <alignment horizontal="left" wrapText="1"/>
    </xf>
    <xf numFmtId="0" fontId="50" fillId="0" borderId="1" xfId="0" applyFont="1" applyBorder="1" applyAlignment="1">
      <alignment vertical="top" wrapText="1"/>
    </xf>
    <xf numFmtId="0" fontId="49" fillId="0" borderId="1" xfId="0" applyFont="1" applyBorder="1" applyAlignment="1">
      <alignment horizontal="left" wrapText="1"/>
    </xf>
    <xf numFmtId="0" fontId="34" fillId="0" borderId="1" xfId="0" applyFont="1" applyBorder="1" applyAlignment="1"/>
    <xf numFmtId="0" fontId="51" fillId="0" borderId="1" xfId="0" applyFont="1" applyBorder="1" applyAlignment="1">
      <alignment vertical="top"/>
    </xf>
    <xf numFmtId="0" fontId="50" fillId="0" borderId="1" xfId="0" applyFont="1" applyBorder="1" applyAlignment="1">
      <alignment horizontal="center" vertical="top" wrapText="1"/>
    </xf>
    <xf numFmtId="9" fontId="2" fillId="0" borderId="0" xfId="0" applyNumberFormat="1" applyFont="1"/>
    <xf numFmtId="0" fontId="34" fillId="0" borderId="25" xfId="0" applyFont="1" applyBorder="1" applyAlignment="1">
      <alignment horizontal="center" vertical="top" wrapText="1"/>
    </xf>
    <xf numFmtId="0" fontId="34" fillId="0" borderId="25" xfId="0" applyFont="1" applyBorder="1" applyAlignment="1">
      <alignment horizontal="center" wrapText="1"/>
    </xf>
    <xf numFmtId="0" fontId="0" fillId="0" borderId="0" xfId="0" applyFont="1" applyAlignment="1"/>
    <xf numFmtId="44" fontId="2" fillId="3" borderId="4" xfId="1" applyFont="1" applyFill="1" applyBorder="1" applyAlignment="1">
      <alignment wrapText="1"/>
    </xf>
    <xf numFmtId="0" fontId="9" fillId="3" borderId="1" xfId="0" applyFont="1" applyFill="1" applyBorder="1" applyAlignment="1">
      <alignment horizontal="left" vertical="top" wrapText="1"/>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1" fillId="3" borderId="1" xfId="0" applyFont="1" applyFill="1" applyBorder="1"/>
    <xf numFmtId="0" fontId="1" fillId="3" borderId="1" xfId="0" applyFont="1" applyFill="1" applyBorder="1" applyAlignment="1">
      <alignment wrapText="1"/>
    </xf>
    <xf numFmtId="0" fontId="14" fillId="3" borderId="1" xfId="0" applyFont="1" applyFill="1" applyBorder="1" applyAlignment="1">
      <alignment horizontal="center" wrapText="1"/>
    </xf>
    <xf numFmtId="0" fontId="59" fillId="0" borderId="3" xfId="0" applyFont="1" applyBorder="1" applyAlignment="1">
      <alignment wrapText="1"/>
    </xf>
    <xf numFmtId="0" fontId="59" fillId="3" borderId="1" xfId="0" applyFont="1" applyFill="1" applyBorder="1" applyAlignment="1">
      <alignment wrapText="1"/>
    </xf>
    <xf numFmtId="0" fontId="59" fillId="0" borderId="21" xfId="0" applyFont="1" applyBorder="1" applyAlignment="1">
      <alignment wrapText="1"/>
    </xf>
    <xf numFmtId="44" fontId="3" fillId="3" borderId="4" xfId="1" applyFont="1" applyFill="1" applyBorder="1" applyAlignment="1">
      <alignment horizontal="center"/>
    </xf>
    <xf numFmtId="44" fontId="36" fillId="0" borderId="1" xfId="1" applyFont="1" applyBorder="1" applyAlignment="1"/>
    <xf numFmtId="44" fontId="36" fillId="0" borderId="1" xfId="1" applyFont="1" applyBorder="1"/>
    <xf numFmtId="44" fontId="2" fillId="3" borderId="4" xfId="0" applyNumberFormat="1" applyFont="1" applyFill="1" applyBorder="1" applyAlignment="1">
      <alignment wrapText="1"/>
    </xf>
    <xf numFmtId="3" fontId="36" fillId="0" borderId="1" xfId="0" applyNumberFormat="1" applyFont="1" applyBorder="1"/>
    <xf numFmtId="0" fontId="60" fillId="0" borderId="1" xfId="0" applyFont="1" applyBorder="1"/>
    <xf numFmtId="0" fontId="36" fillId="0" borderId="24" xfId="0" applyFont="1" applyBorder="1"/>
    <xf numFmtId="0" fontId="60" fillId="0" borderId="1" xfId="0" applyFont="1" applyBorder="1" applyAlignment="1"/>
    <xf numFmtId="3" fontId="36" fillId="0" borderId="1" xfId="0" applyNumberFormat="1" applyFont="1" applyBorder="1" applyAlignment="1"/>
    <xf numFmtId="0" fontId="59" fillId="0" borderId="1" xfId="0" applyFont="1" applyBorder="1" applyAlignment="1">
      <alignment wrapText="1"/>
    </xf>
    <xf numFmtId="0" fontId="62" fillId="0" borderId="1" xfId="0" applyFont="1" applyBorder="1" applyAlignment="1">
      <alignment vertical="top" wrapText="1"/>
    </xf>
    <xf numFmtId="3" fontId="62" fillId="0" borderId="1" xfId="0" applyNumberFormat="1" applyFont="1" applyBorder="1" applyAlignment="1">
      <alignment vertical="top" wrapText="1"/>
    </xf>
    <xf numFmtId="3" fontId="50" fillId="0" borderId="1" xfId="0" applyNumberFormat="1" applyFont="1" applyBorder="1" applyAlignment="1">
      <alignment vertical="top" wrapText="1"/>
    </xf>
    <xf numFmtId="0" fontId="63" fillId="0" borderId="1" xfId="0" applyFont="1" applyBorder="1" applyAlignment="1">
      <alignment horizontal="center" vertical="top" wrapText="1"/>
    </xf>
    <xf numFmtId="0" fontId="2" fillId="0" borderId="1" xfId="0" applyFont="1" applyBorder="1" applyAlignment="1">
      <alignment horizontal="left" vertical="top" wrapText="1"/>
    </xf>
    <xf numFmtId="44" fontId="2" fillId="0" borderId="20" xfId="1" applyFont="1" applyBorder="1" applyAlignment="1">
      <alignment vertical="top" wrapText="1"/>
    </xf>
    <xf numFmtId="0" fontId="2" fillId="0" borderId="25" xfId="0" applyFont="1" applyBorder="1" applyAlignment="1">
      <alignment vertical="top" wrapText="1"/>
    </xf>
    <xf numFmtId="0" fontId="2" fillId="0" borderId="27" xfId="0" applyFont="1" applyBorder="1" applyAlignment="1">
      <alignment vertical="top" wrapText="1"/>
    </xf>
    <xf numFmtId="0" fontId="2" fillId="0" borderId="26" xfId="0" applyFont="1" applyBorder="1" applyAlignment="1">
      <alignment vertical="top" wrapText="1"/>
    </xf>
    <xf numFmtId="0" fontId="0" fillId="0" borderId="0" xfId="0" applyFont="1" applyAlignment="1"/>
    <xf numFmtId="0" fontId="6" fillId="0" borderId="26" xfId="0" applyFont="1" applyBorder="1"/>
    <xf numFmtId="0" fontId="2" fillId="3" borderId="2" xfId="0" applyFont="1" applyFill="1" applyBorder="1" applyAlignment="1">
      <alignment wrapText="1"/>
    </xf>
    <xf numFmtId="0" fontId="6" fillId="0" borderId="3" xfId="0" applyFont="1" applyBorder="1"/>
    <xf numFmtId="0" fontId="2" fillId="2" borderId="0" xfId="0" applyFont="1" applyFill="1" applyAlignment="1"/>
    <xf numFmtId="0" fontId="0" fillId="0" borderId="0" xfId="0" applyFont="1" applyAlignment="1"/>
    <xf numFmtId="0" fontId="2" fillId="0" borderId="2" xfId="0" applyFont="1" applyBorder="1" applyAlignment="1">
      <alignment vertical="top" wrapText="1"/>
    </xf>
    <xf numFmtId="0" fontId="6" fillId="0" borderId="3" xfId="0" applyFont="1" applyBorder="1" applyAlignment="1">
      <alignment wrapText="1"/>
    </xf>
    <xf numFmtId="0" fontId="2" fillId="3" borderId="2" xfId="0" applyFont="1" applyFill="1" applyBorder="1" applyAlignment="1">
      <alignment vertical="top" wrapText="1"/>
    </xf>
    <xf numFmtId="0" fontId="3" fillId="2" borderId="2" xfId="0" applyFont="1" applyFill="1" applyBorder="1" applyAlignment="1">
      <alignment horizontal="center" wrapText="1"/>
    </xf>
    <xf numFmtId="0" fontId="6" fillId="0" borderId="4" xfId="0" applyFont="1" applyBorder="1"/>
    <xf numFmtId="0" fontId="4" fillId="0" borderId="0" xfId="0" applyFont="1" applyAlignment="1">
      <alignment wrapText="1"/>
    </xf>
    <xf numFmtId="0" fontId="3" fillId="2" borderId="2" xfId="0" applyFont="1" applyFill="1" applyBorder="1" applyAlignment="1">
      <alignment horizontal="center"/>
    </xf>
    <xf numFmtId="0" fontId="3" fillId="3" borderId="2" xfId="0" applyFont="1" applyFill="1" applyBorder="1" applyAlignment="1">
      <alignment horizontal="center"/>
    </xf>
    <xf numFmtId="0" fontId="4" fillId="0" borderId="0" xfId="0" applyFont="1" applyAlignment="1">
      <alignment vertical="top" wrapText="1"/>
    </xf>
    <xf numFmtId="0" fontId="11" fillId="4" borderId="12" xfId="0" applyFont="1" applyFill="1" applyBorder="1" applyAlignment="1">
      <alignment vertical="top" wrapText="1"/>
    </xf>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6" fillId="0" borderId="19" xfId="0" applyFont="1" applyBorder="1"/>
    <xf numFmtId="0" fontId="6" fillId="0" borderId="5" xfId="0" applyFont="1" applyBorder="1"/>
    <xf numFmtId="0" fontId="6" fillId="0" borderId="20" xfId="0" applyFont="1" applyBorder="1"/>
    <xf numFmtId="0" fontId="10" fillId="4" borderId="12" xfId="0" applyFont="1" applyFill="1" applyBorder="1" applyAlignment="1">
      <alignment vertical="top"/>
    </xf>
    <xf numFmtId="0" fontId="61" fillId="3" borderId="12" xfId="0" applyFont="1" applyFill="1" applyBorder="1" applyAlignment="1">
      <alignment vertical="top" wrapText="1"/>
    </xf>
    <xf numFmtId="0" fontId="10" fillId="4" borderId="6" xfId="0" applyFont="1" applyFill="1" applyBorder="1" applyAlignment="1">
      <alignment vertical="top"/>
    </xf>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6" fillId="0" borderId="11" xfId="0" applyFont="1" applyBorder="1"/>
    <xf numFmtId="0" fontId="11" fillId="4" borderId="6" xfId="0" applyFont="1" applyFill="1" applyBorder="1" applyAlignment="1">
      <alignment vertical="top" wrapText="1"/>
    </xf>
    <xf numFmtId="0" fontId="6" fillId="0" borderId="17" xfId="0" applyFont="1" applyBorder="1"/>
    <xf numFmtId="0" fontId="6" fillId="0" borderId="18" xfId="0" applyFont="1" applyBorder="1"/>
    <xf numFmtId="0" fontId="61" fillId="4" borderId="12" xfId="0" applyFont="1" applyFill="1" applyBorder="1" applyAlignment="1">
      <alignment vertical="top" wrapText="1"/>
    </xf>
    <xf numFmtId="0" fontId="12" fillId="0" borderId="2" xfId="0" applyFont="1" applyBorder="1" applyAlignment="1">
      <alignment horizontal="center"/>
    </xf>
    <xf numFmtId="0" fontId="2" fillId="2" borderId="0" xfId="0" applyFont="1" applyFill="1" applyAlignment="1">
      <alignment textRotation="90"/>
    </xf>
    <xf numFmtId="0" fontId="35" fillId="6" borderId="2" xfId="0" applyFont="1" applyFill="1" applyBorder="1"/>
    <xf numFmtId="0" fontId="59" fillId="3" borderId="2" xfId="0" applyFont="1" applyFill="1" applyBorder="1" applyAlignment="1">
      <alignment vertical="top" wrapText="1"/>
    </xf>
    <xf numFmtId="0" fontId="2" fillId="0" borderId="2" xfId="0" applyFont="1" applyBorder="1" applyAlignment="1">
      <alignment wrapText="1"/>
    </xf>
    <xf numFmtId="0" fontId="43" fillId="0" borderId="0" xfId="0" applyFont="1" applyAlignment="1">
      <alignment horizontal="center"/>
    </xf>
    <xf numFmtId="0" fontId="43" fillId="0" borderId="25" xfId="0" applyFont="1" applyBorder="1" applyAlignment="1"/>
    <xf numFmtId="0" fontId="6" fillId="0" borderId="26" xfId="0" applyFont="1" applyBorder="1"/>
    <xf numFmtId="0" fontId="2" fillId="0" borderId="5" xfId="0" applyFont="1" applyBorder="1" applyAlignment="1">
      <alignment vertical="top" wrapText="1"/>
    </xf>
    <xf numFmtId="0" fontId="43" fillId="0" borderId="2" xfId="0" applyFont="1" applyBorder="1" applyAlignment="1">
      <alignment horizontal="center"/>
    </xf>
    <xf numFmtId="0" fontId="43" fillId="0" borderId="2" xfId="0" applyFont="1" applyBorder="1" applyAlignment="1">
      <alignment horizontal="center" vertical="top" wrapText="1"/>
    </xf>
    <xf numFmtId="0" fontId="45" fillId="0" borderId="27" xfId="0" applyFont="1" applyBorder="1" applyAlignment="1">
      <alignment vertical="top" wrapText="1"/>
    </xf>
    <xf numFmtId="0" fontId="6" fillId="0" borderId="27" xfId="0" applyFont="1" applyBorder="1"/>
    <xf numFmtId="0" fontId="43" fillId="0" borderId="19" xfId="0" applyFont="1" applyBorder="1" applyAlignment="1">
      <alignment horizontal="center" vertical="top" wrapText="1"/>
    </xf>
    <xf numFmtId="0" fontId="50" fillId="0" borderId="25" xfId="0" applyFont="1" applyBorder="1" applyAlignment="1">
      <alignment vertical="top" wrapText="1"/>
    </xf>
    <xf numFmtId="0" fontId="34" fillId="0" borderId="12" xfId="0" applyFont="1" applyBorder="1" applyAlignment="1">
      <alignment horizontal="center" vertical="top" wrapText="1"/>
    </xf>
    <xf numFmtId="0" fontId="2" fillId="0" borderId="27" xfId="0" applyFont="1" applyBorder="1" applyAlignment="1">
      <alignment wrapText="1"/>
    </xf>
    <xf numFmtId="0" fontId="2" fillId="0" borderId="15" xfId="0" applyFont="1" applyBorder="1" applyAlignment="1">
      <alignment wrapText="1"/>
    </xf>
    <xf numFmtId="0" fontId="6" fillId="0" borderId="28" xfId="0" applyFont="1" applyBorder="1"/>
    <xf numFmtId="0" fontId="64" fillId="4" borderId="28" xfId="0" applyFont="1" applyFill="1" applyBorder="1" applyAlignment="1">
      <alignment horizontal="center" vertical="center" wrapText="1"/>
    </xf>
    <xf numFmtId="0" fontId="64" fillId="0" borderId="28" xfId="0" applyFont="1" applyBorder="1" applyAlignment="1">
      <alignment horizontal="center" vertical="center"/>
    </xf>
    <xf numFmtId="0" fontId="64" fillId="3" borderId="28" xfId="0" applyFont="1" applyFill="1" applyBorder="1" applyAlignment="1">
      <alignment horizontal="center" vertical="center" wrapText="1"/>
    </xf>
    <xf numFmtId="0" fontId="64" fillId="11" borderId="28" xfId="0" applyFont="1" applyFill="1" applyBorder="1" applyAlignment="1">
      <alignment horizontal="center" vertical="center" wrapText="1"/>
    </xf>
    <xf numFmtId="0" fontId="64" fillId="12" borderId="28" xfId="0" applyFont="1" applyFill="1" applyBorder="1" applyAlignment="1">
      <alignment horizontal="center" vertical="center"/>
    </xf>
    <xf numFmtId="0" fontId="64" fillId="13" borderId="28" xfId="0" applyFont="1" applyFill="1" applyBorder="1" applyAlignment="1">
      <alignment horizontal="center" vertical="center" wrapText="1"/>
    </xf>
    <xf numFmtId="0" fontId="65" fillId="4" borderId="28" xfId="0" applyFont="1" applyFill="1" applyBorder="1" applyAlignment="1">
      <alignment vertical="top"/>
    </xf>
    <xf numFmtId="0" fontId="65" fillId="4" borderId="28" xfId="0" applyFont="1" applyFill="1" applyBorder="1" applyAlignment="1">
      <alignment vertical="top" wrapText="1"/>
    </xf>
  </cellXfs>
  <cellStyles count="2">
    <cellStyle name="Денежный" xfId="1" builtinId="4"/>
    <cellStyle name="Обычный" xfId="0" builtinId="0"/>
  </cellStyles>
  <dxfs count="1">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20</xdr:col>
      <xdr:colOff>107674</xdr:colOff>
      <xdr:row>1</xdr:row>
      <xdr:rowOff>107674</xdr:rowOff>
    </xdr:from>
    <xdr:ext cx="12018065" cy="5211004"/>
    <xdr:grpSp>
      <xdr:nvGrpSpPr>
        <xdr:cNvPr id="2" name="Shape 2">
          <a:extLst>
            <a:ext uri="{FF2B5EF4-FFF2-40B4-BE49-F238E27FC236}">
              <a16:creationId xmlns:a16="http://schemas.microsoft.com/office/drawing/2014/main" id="{00000000-0008-0000-0200-000002000000}"/>
            </a:ext>
          </a:extLst>
        </xdr:cNvPr>
        <xdr:cNvGrpSpPr/>
      </xdr:nvGrpSpPr>
      <xdr:grpSpPr>
        <a:xfrm>
          <a:off x="19429817" y="270960"/>
          <a:ext cx="12018065" cy="5211004"/>
          <a:chOff x="1536000" y="1637635"/>
          <a:chExt cx="10867526" cy="4065050"/>
        </a:xfrm>
      </xdr:grpSpPr>
      <xdr:grpSp>
        <xdr:nvGrpSpPr>
          <xdr:cNvPr id="3" name="Shape 3" title="Рисунок">
            <a:extLst>
              <a:ext uri="{FF2B5EF4-FFF2-40B4-BE49-F238E27FC236}">
                <a16:creationId xmlns:a16="http://schemas.microsoft.com/office/drawing/2014/main" id="{00000000-0008-0000-0200-000003000000}"/>
              </a:ext>
            </a:extLst>
          </xdr:cNvPr>
          <xdr:cNvGrpSpPr/>
        </xdr:nvGrpSpPr>
        <xdr:grpSpPr>
          <a:xfrm>
            <a:off x="1536000" y="1637635"/>
            <a:ext cx="10867526" cy="4065050"/>
            <a:chOff x="1358700" y="1327079"/>
            <a:chExt cx="10846560" cy="4043951"/>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1358700" y="1558475"/>
              <a:ext cx="7605300" cy="3799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200-000005000000}"/>
                </a:ext>
              </a:extLst>
            </xdr:cNvPr>
            <xdr:cNvSpPr/>
          </xdr:nvSpPr>
          <xdr:spPr>
            <a:xfrm>
              <a:off x="1392900" y="1558475"/>
              <a:ext cx="3282600" cy="3282600"/>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6" name="Shape 6" descr="Gift,present,box,cardboard,package - free image from needpix.com">
              <a:extLst>
                <a:ext uri="{FF2B5EF4-FFF2-40B4-BE49-F238E27FC236}">
                  <a16:creationId xmlns:a16="http://schemas.microsoft.com/office/drawing/2014/main" id="{00000000-0008-0000-0200-000006000000}"/>
                </a:ext>
              </a:extLst>
            </xdr:cNvPr>
            <xdr:cNvPicPr preferRelativeResize="0"/>
          </xdr:nvPicPr>
          <xdr:blipFill rotWithShape="1">
            <a:blip xmlns:r="http://schemas.openxmlformats.org/officeDocument/2006/relationships" r:embed="rId1">
              <a:alphaModFix/>
            </a:blip>
            <a:srcRect/>
            <a:stretch/>
          </xdr:blipFill>
          <xdr:spPr>
            <a:xfrm>
              <a:off x="2702625" y="2837638"/>
              <a:ext cx="663150" cy="724275"/>
            </a:xfrm>
            <a:prstGeom prst="rect">
              <a:avLst/>
            </a:prstGeom>
            <a:noFill/>
            <a:ln>
              <a:noFill/>
            </a:ln>
          </xdr:spPr>
        </xdr:pic>
        <xdr:cxnSp macro="">
          <xdr:nvCxnSpPr>
            <xdr:cNvPr id="7" name="Shape 7">
              <a:extLst>
                <a:ext uri="{FF2B5EF4-FFF2-40B4-BE49-F238E27FC236}">
                  <a16:creationId xmlns:a16="http://schemas.microsoft.com/office/drawing/2014/main" id="{00000000-0008-0000-0200-000007000000}"/>
                </a:ext>
              </a:extLst>
            </xdr:cNvPr>
            <xdr:cNvCxnSpPr>
              <a:endCxn id="6" idx="0"/>
            </xdr:cNvCxnSpPr>
          </xdr:nvCxnSpPr>
          <xdr:spPr>
            <a:xfrm>
              <a:off x="1402500" y="1568338"/>
              <a:ext cx="1631700" cy="1269300"/>
            </a:xfrm>
            <a:prstGeom prst="straightConnector1">
              <a:avLst/>
            </a:prstGeom>
            <a:noFill/>
            <a:ln w="9525" cap="flat" cmpd="sng">
              <a:solidFill>
                <a:srgbClr val="000000"/>
              </a:solidFill>
              <a:prstDash val="solid"/>
              <a:round/>
              <a:headEnd type="none" w="sm" len="sm"/>
              <a:tailEnd type="none" w="sm" len="sm"/>
            </a:ln>
          </xdr:spPr>
        </xdr:cxnSp>
        <xdr:cxnSp macro="">
          <xdr:nvCxnSpPr>
            <xdr:cNvPr id="8" name="Shape 8">
              <a:extLst>
                <a:ext uri="{FF2B5EF4-FFF2-40B4-BE49-F238E27FC236}">
                  <a16:creationId xmlns:a16="http://schemas.microsoft.com/office/drawing/2014/main" id="{00000000-0008-0000-0200-000008000000}"/>
                </a:ext>
              </a:extLst>
            </xdr:cNvPr>
            <xdr:cNvCxnSpPr>
              <a:stCxn id="6" idx="2"/>
            </xdr:cNvCxnSpPr>
          </xdr:nvCxnSpPr>
          <xdr:spPr>
            <a:xfrm flipH="1">
              <a:off x="1402500" y="3561913"/>
              <a:ext cx="1631700" cy="1288800"/>
            </a:xfrm>
            <a:prstGeom prst="straightConnector1">
              <a:avLst/>
            </a:prstGeom>
            <a:noFill/>
            <a:ln w="9525" cap="flat" cmpd="sng">
              <a:solidFill>
                <a:srgbClr val="000000"/>
              </a:solidFill>
              <a:prstDash val="solid"/>
              <a:round/>
              <a:headEnd type="none" w="sm" len="sm"/>
              <a:tailEnd type="none" w="sm" len="sm"/>
            </a:ln>
          </xdr:spPr>
        </xdr:cxnSp>
        <xdr:sp macro="" textlink="">
          <xdr:nvSpPr>
            <xdr:cNvPr id="9" name="Shape 9">
              <a:extLst>
                <a:ext uri="{FF2B5EF4-FFF2-40B4-BE49-F238E27FC236}">
                  <a16:creationId xmlns:a16="http://schemas.microsoft.com/office/drawing/2014/main" id="{00000000-0008-0000-0200-000009000000}"/>
                </a:ext>
              </a:extLst>
            </xdr:cNvPr>
            <xdr:cNvSpPr/>
          </xdr:nvSpPr>
          <xdr:spPr>
            <a:xfrm>
              <a:off x="5208444" y="1327079"/>
              <a:ext cx="6996816" cy="3509034"/>
            </a:xfrm>
            <a:prstGeom prst="ellipse">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0" name="Shape 10">
              <a:extLst>
                <a:ext uri="{FF2B5EF4-FFF2-40B4-BE49-F238E27FC236}">
                  <a16:creationId xmlns:a16="http://schemas.microsoft.com/office/drawing/2014/main" id="{00000000-0008-0000-0200-00000A000000}"/>
                </a:ext>
              </a:extLst>
            </xdr:cNvPr>
            <xdr:cNvCxnSpPr>
              <a:stCxn id="6" idx="3"/>
            </xdr:cNvCxnSpPr>
          </xdr:nvCxnSpPr>
          <xdr:spPr>
            <a:xfrm>
              <a:off x="3365775" y="3199776"/>
              <a:ext cx="1621500" cy="0"/>
            </a:xfrm>
            <a:prstGeom prst="straightConnector1">
              <a:avLst/>
            </a:prstGeom>
            <a:noFill/>
            <a:ln w="9525" cap="flat" cmpd="sng">
              <a:solidFill>
                <a:srgbClr val="000000"/>
              </a:solidFill>
              <a:prstDash val="solid"/>
              <a:round/>
              <a:headEnd type="none" w="sm" len="sm"/>
              <a:tailEnd type="triangle" w="med" len="med"/>
            </a:ln>
          </xdr:spPr>
        </xdr:cxnSp>
        <xdr:pic>
          <xdr:nvPicPr>
            <xdr:cNvPr id="11" name="Shape 11" descr="File:Default pfp.jpg - Wikimedia Commons">
              <a:extLst>
                <a:ext uri="{FF2B5EF4-FFF2-40B4-BE49-F238E27FC236}">
                  <a16:creationId xmlns:a16="http://schemas.microsoft.com/office/drawing/2014/main" id="{00000000-0008-0000-0200-00000B000000}"/>
                </a:ext>
              </a:extLst>
            </xdr:cNvPr>
            <xdr:cNvPicPr preferRelativeResize="0"/>
          </xdr:nvPicPr>
          <xdr:blipFill rotWithShape="1">
            <a:blip xmlns:r="http://schemas.openxmlformats.org/officeDocument/2006/relationships" r:embed="rId2">
              <a:alphaModFix/>
            </a:blip>
            <a:srcRect/>
            <a:stretch/>
          </xdr:blipFill>
          <xdr:spPr>
            <a:xfrm>
              <a:off x="6902375" y="2868212"/>
              <a:ext cx="663150" cy="663150"/>
            </a:xfrm>
            <a:prstGeom prst="rect">
              <a:avLst/>
            </a:prstGeom>
            <a:noFill/>
            <a:ln>
              <a:noFill/>
            </a:ln>
          </xdr:spPr>
        </xdr:pic>
        <xdr:cxnSp macro="">
          <xdr:nvCxnSpPr>
            <xdr:cNvPr id="12" name="Shape 12">
              <a:extLst>
                <a:ext uri="{FF2B5EF4-FFF2-40B4-BE49-F238E27FC236}">
                  <a16:creationId xmlns:a16="http://schemas.microsoft.com/office/drawing/2014/main" id="{00000000-0008-0000-0200-00000C000000}"/>
                </a:ext>
              </a:extLst>
            </xdr:cNvPr>
            <xdr:cNvCxnSpPr>
              <a:stCxn id="11" idx="0"/>
            </xdr:cNvCxnSpPr>
          </xdr:nvCxnSpPr>
          <xdr:spPr>
            <a:xfrm rot="10800000" flipH="1">
              <a:off x="7233950" y="1694912"/>
              <a:ext cx="626700" cy="1173300"/>
            </a:xfrm>
            <a:prstGeom prst="straightConnector1">
              <a:avLst/>
            </a:prstGeom>
            <a:noFill/>
            <a:ln w="9525" cap="flat" cmpd="sng">
              <a:solidFill>
                <a:srgbClr val="000000"/>
              </a:solidFill>
              <a:prstDash val="solid"/>
              <a:round/>
              <a:headEnd type="none" w="sm" len="sm"/>
              <a:tailEnd type="none" w="sm" len="sm"/>
            </a:ln>
          </xdr:spPr>
        </xdr:cxnSp>
        <xdr:cxnSp macro="">
          <xdr:nvCxnSpPr>
            <xdr:cNvPr id="13" name="Shape 13">
              <a:extLst>
                <a:ext uri="{FF2B5EF4-FFF2-40B4-BE49-F238E27FC236}">
                  <a16:creationId xmlns:a16="http://schemas.microsoft.com/office/drawing/2014/main" id="{00000000-0008-0000-0200-00000D000000}"/>
                </a:ext>
              </a:extLst>
            </xdr:cNvPr>
            <xdr:cNvCxnSpPr>
              <a:stCxn id="11" idx="2"/>
            </xdr:cNvCxnSpPr>
          </xdr:nvCxnSpPr>
          <xdr:spPr>
            <a:xfrm>
              <a:off x="7233950" y="3531362"/>
              <a:ext cx="675300" cy="1163700"/>
            </a:xfrm>
            <a:prstGeom prst="straightConnector1">
              <a:avLst/>
            </a:prstGeom>
            <a:noFill/>
            <a:ln w="9525" cap="flat" cmpd="sng">
              <a:solidFill>
                <a:srgbClr val="000000"/>
              </a:solidFill>
              <a:prstDash val="solid"/>
              <a:round/>
              <a:headEnd type="none" w="sm" len="sm"/>
              <a:tailEnd type="none" w="sm" len="sm"/>
            </a:ln>
          </xdr:spPr>
        </xdr:cxnSp>
        <xdr:cxnSp macro="">
          <xdr:nvCxnSpPr>
            <xdr:cNvPr id="14" name="Shape 14">
              <a:extLst>
                <a:ext uri="{FF2B5EF4-FFF2-40B4-BE49-F238E27FC236}">
                  <a16:creationId xmlns:a16="http://schemas.microsoft.com/office/drawing/2014/main" id="{00000000-0008-0000-0200-00000E000000}"/>
                </a:ext>
              </a:extLst>
            </xdr:cNvPr>
            <xdr:cNvCxnSpPr>
              <a:stCxn id="11" idx="1"/>
            </xdr:cNvCxnSpPr>
          </xdr:nvCxnSpPr>
          <xdr:spPr>
            <a:xfrm flipH="1" flipV="1">
              <a:off x="5133691" y="3184667"/>
              <a:ext cx="1768684" cy="15120"/>
            </a:xfrm>
            <a:prstGeom prst="straightConnector1">
              <a:avLst/>
            </a:prstGeom>
            <a:noFill/>
            <a:ln w="9525" cap="flat" cmpd="sng">
              <a:solidFill>
                <a:srgbClr val="000000"/>
              </a:solidFill>
              <a:prstDash val="solid"/>
              <a:round/>
              <a:headEnd type="none" w="sm" len="sm"/>
              <a:tailEnd type="triangle" w="med" len="med"/>
            </a:ln>
          </xdr:spPr>
        </xdr:cxnSp>
        <xdr:sp macro="" textlink="">
          <xdr:nvSpPr>
            <xdr:cNvPr id="15" name="Shape 15">
              <a:extLst>
                <a:ext uri="{FF2B5EF4-FFF2-40B4-BE49-F238E27FC236}">
                  <a16:creationId xmlns:a16="http://schemas.microsoft.com/office/drawing/2014/main" id="{00000000-0008-0000-0200-00000F000000}"/>
                </a:ext>
              </a:extLst>
            </xdr:cNvPr>
            <xdr:cNvSpPr txBox="1"/>
          </xdr:nvSpPr>
          <xdr:spPr>
            <a:xfrm>
              <a:off x="2819775" y="1724100"/>
              <a:ext cx="1719300" cy="677904"/>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ru-RU" sz="1100"/>
                <a:t>Онлайн обработка данных, моментальное составление отчета, быстрое</a:t>
              </a:r>
              <a:r>
                <a:rPr lang="ru-RU" sz="1100" baseline="0"/>
                <a:t> закрытие заказа. . </a:t>
              </a:r>
              <a:endParaRPr sz="1100"/>
            </a:p>
          </xdr:txBody>
        </xdr:sp>
        <xdr:sp macro="" textlink="">
          <xdr:nvSpPr>
            <xdr:cNvPr id="16" name="Shape 16">
              <a:extLst>
                <a:ext uri="{FF2B5EF4-FFF2-40B4-BE49-F238E27FC236}">
                  <a16:creationId xmlns:a16="http://schemas.microsoft.com/office/drawing/2014/main" id="{00000000-0008-0000-0200-000010000000}"/>
                </a:ext>
              </a:extLst>
            </xdr:cNvPr>
            <xdr:cNvSpPr txBox="1"/>
          </xdr:nvSpPr>
          <xdr:spPr>
            <a:xfrm>
              <a:off x="1358700" y="2514200"/>
              <a:ext cx="17193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ru-RU" sz="1100"/>
                <a:t>Геодезические услуги</a:t>
              </a:r>
              <a:endParaRPr sz="1100"/>
            </a:p>
          </xdr:txBody>
        </xdr:sp>
        <xdr:sp macro="" textlink="">
          <xdr:nvSpPr>
            <xdr:cNvPr id="17" name="Shape 17">
              <a:extLst>
                <a:ext uri="{FF2B5EF4-FFF2-40B4-BE49-F238E27FC236}">
                  <a16:creationId xmlns:a16="http://schemas.microsoft.com/office/drawing/2014/main" id="{00000000-0008-0000-0200-000011000000}"/>
                </a:ext>
              </a:extLst>
            </xdr:cNvPr>
            <xdr:cNvSpPr txBox="1"/>
          </xdr:nvSpPr>
          <xdr:spPr>
            <a:xfrm>
              <a:off x="2958397" y="3510486"/>
              <a:ext cx="1719300" cy="1346178"/>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ru-RU" sz="1100"/>
                <a:t>Собственное ПО для онлайн обработки данных,</a:t>
              </a:r>
              <a:r>
                <a:rPr lang="ru-RU" sz="1100" baseline="0"/>
                <a:t> собственное оборудование, выполнение работ одним геодезистом. </a:t>
              </a:r>
              <a:r>
                <a:rPr lang="ru-RU" sz="1100" baseline="0">
                  <a:effectLst/>
                  <a:latin typeface="+mn-lt"/>
                  <a:ea typeface="+mn-ea"/>
                  <a:cs typeface="+mn-cs"/>
                </a:rPr>
                <a:t>Дополнительный функционал нашего ПО деверифицированного под различные платформы</a:t>
              </a:r>
              <a:endParaRPr sz="1100"/>
            </a:p>
          </xdr:txBody>
        </xdr:sp>
        <xdr:sp macro="" textlink="">
          <xdr:nvSpPr>
            <xdr:cNvPr id="18" name="Shape 18">
              <a:extLst>
                <a:ext uri="{FF2B5EF4-FFF2-40B4-BE49-F238E27FC236}">
                  <a16:creationId xmlns:a16="http://schemas.microsoft.com/office/drawing/2014/main" id="{00000000-0008-0000-0200-000012000000}"/>
                </a:ext>
              </a:extLst>
            </xdr:cNvPr>
            <xdr:cNvSpPr txBox="1"/>
          </xdr:nvSpPr>
          <xdr:spPr>
            <a:xfrm>
              <a:off x="5883853" y="2048563"/>
              <a:ext cx="1557489" cy="1040341"/>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ru-RU" sz="1100"/>
                <a:t>Быстрое выполнение заказа, совместная</a:t>
              </a:r>
              <a:r>
                <a:rPr lang="ru-RU" sz="1100" baseline="0"/>
                <a:t> работа, возможножсть посмотреть процесс работы, дешевле</a:t>
              </a:r>
              <a:endParaRPr sz="1100"/>
            </a:p>
          </xdr:txBody>
        </xdr:sp>
        <xdr:sp macro="" textlink="">
          <xdr:nvSpPr>
            <xdr:cNvPr id="19" name="Shape 19">
              <a:extLst>
                <a:ext uri="{FF2B5EF4-FFF2-40B4-BE49-F238E27FC236}">
                  <a16:creationId xmlns:a16="http://schemas.microsoft.com/office/drawing/2014/main" id="{00000000-0008-0000-0200-000013000000}"/>
                </a:ext>
              </a:extLst>
            </xdr:cNvPr>
            <xdr:cNvSpPr txBox="1"/>
          </xdr:nvSpPr>
          <xdr:spPr>
            <a:xfrm>
              <a:off x="5686860" y="3322551"/>
              <a:ext cx="1358065" cy="677904"/>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ru-RU" sz="1100"/>
                <a:t>Качественность расчетов, неуверенность в новой технологии</a:t>
              </a:r>
              <a:endParaRPr sz="1100"/>
            </a:p>
          </xdr:txBody>
        </xdr:sp>
        <xdr:sp macro="" textlink="">
          <xdr:nvSpPr>
            <xdr:cNvPr id="20" name="Shape 20">
              <a:extLst>
                <a:ext uri="{FF2B5EF4-FFF2-40B4-BE49-F238E27FC236}">
                  <a16:creationId xmlns:a16="http://schemas.microsoft.com/office/drawing/2014/main" id="{00000000-0008-0000-0200-000014000000}"/>
                </a:ext>
              </a:extLst>
            </xdr:cNvPr>
            <xdr:cNvSpPr txBox="1"/>
          </xdr:nvSpPr>
          <xdr:spPr>
            <a:xfrm>
              <a:off x="7720437" y="2884454"/>
              <a:ext cx="4111061" cy="730866"/>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SzPts val="1100"/>
                <a:buFont typeface="Arial"/>
                <a:buNone/>
              </a:pPr>
              <a:r>
                <a:rPr lang="ru-RU" sz="1100"/>
                <a:t>Точный расчет объема земленных работ по выемки земли. Точное измерение складских запасов инертных материалов, угля ,желехной руды и других сыпучих складируемых навалочным способом.  Расчет объма требуемых ж\д вагонов для ввоза\вывоза материала. </a:t>
              </a:r>
              <a:endParaRPr sz="1100"/>
            </a:p>
          </xdr:txBody>
        </xdr:sp>
        <xdr:sp macro="" textlink="">
          <xdr:nvSpPr>
            <xdr:cNvPr id="21" name="Shape 21">
              <a:extLst>
                <a:ext uri="{FF2B5EF4-FFF2-40B4-BE49-F238E27FC236}">
                  <a16:creationId xmlns:a16="http://schemas.microsoft.com/office/drawing/2014/main" id="{00000000-0008-0000-0200-000015000000}"/>
                </a:ext>
              </a:extLst>
            </xdr:cNvPr>
            <xdr:cNvSpPr txBox="1"/>
          </xdr:nvSpPr>
          <xdr:spPr>
            <a:xfrm>
              <a:off x="2227650" y="4957975"/>
              <a:ext cx="1613100" cy="40020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400"/>
                <a:buFont typeface="Arial"/>
                <a:buNone/>
              </a:pPr>
              <a:r>
                <a:rPr lang="en-US" sz="1400"/>
                <a:t>Продукт</a:t>
              </a:r>
              <a:endParaRPr sz="1400"/>
            </a:p>
          </xdr:txBody>
        </xdr:sp>
        <xdr:sp macro="" textlink="">
          <xdr:nvSpPr>
            <xdr:cNvPr id="22" name="Shape 22">
              <a:extLst>
                <a:ext uri="{FF2B5EF4-FFF2-40B4-BE49-F238E27FC236}">
                  <a16:creationId xmlns:a16="http://schemas.microsoft.com/office/drawing/2014/main" id="{00000000-0008-0000-0200-000016000000}"/>
                </a:ext>
              </a:extLst>
            </xdr:cNvPr>
            <xdr:cNvSpPr txBox="1"/>
          </xdr:nvSpPr>
          <xdr:spPr>
            <a:xfrm>
              <a:off x="8071951" y="4970830"/>
              <a:ext cx="1613100" cy="40020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400"/>
                <a:buFont typeface="Arial"/>
                <a:buNone/>
              </a:pPr>
              <a:r>
                <a:rPr lang="en-US" sz="1400"/>
                <a:t>Клиент</a:t>
              </a:r>
              <a:endParaRPr sz="1400"/>
            </a:p>
          </xdr:txBody>
        </xdr:sp>
        <xdr:sp macro="" textlink="">
          <xdr:nvSpPr>
            <xdr:cNvPr id="24" name="Shape 24">
              <a:extLst>
                <a:ext uri="{FF2B5EF4-FFF2-40B4-BE49-F238E27FC236}">
                  <a16:creationId xmlns:a16="http://schemas.microsoft.com/office/drawing/2014/main" id="{00000000-0008-0000-0200-000018000000}"/>
                </a:ext>
              </a:extLst>
            </xdr:cNvPr>
            <xdr:cNvSpPr txBox="1"/>
          </xdr:nvSpPr>
          <xdr:spPr>
            <a:xfrm>
              <a:off x="1451200" y="2837650"/>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5" name="Shape 25">
              <a:extLst>
                <a:ext uri="{FF2B5EF4-FFF2-40B4-BE49-F238E27FC236}">
                  <a16:creationId xmlns:a16="http://schemas.microsoft.com/office/drawing/2014/main" id="{00000000-0008-0000-0200-000019000000}"/>
                </a:ext>
              </a:extLst>
            </xdr:cNvPr>
            <xdr:cNvSpPr txBox="1"/>
          </xdr:nvSpPr>
          <xdr:spPr>
            <a:xfrm>
              <a:off x="3181575" y="3894225"/>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6" name="Shape 26">
              <a:extLst>
                <a:ext uri="{FF2B5EF4-FFF2-40B4-BE49-F238E27FC236}">
                  <a16:creationId xmlns:a16="http://schemas.microsoft.com/office/drawing/2014/main" id="{00000000-0008-0000-0200-00001A000000}"/>
                </a:ext>
              </a:extLst>
            </xdr:cNvPr>
            <xdr:cNvSpPr txBox="1"/>
          </xdr:nvSpPr>
          <xdr:spPr>
            <a:xfrm>
              <a:off x="6025950" y="2184625"/>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7" name="Shape 27">
              <a:extLst>
                <a:ext uri="{FF2B5EF4-FFF2-40B4-BE49-F238E27FC236}">
                  <a16:creationId xmlns:a16="http://schemas.microsoft.com/office/drawing/2014/main" id="{00000000-0008-0000-0200-00001B000000}"/>
                </a:ext>
              </a:extLst>
            </xdr:cNvPr>
            <xdr:cNvSpPr txBox="1"/>
          </xdr:nvSpPr>
          <xdr:spPr>
            <a:xfrm>
              <a:off x="5980725" y="3657600"/>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8" name="Shape 28">
              <a:extLst>
                <a:ext uri="{FF2B5EF4-FFF2-40B4-BE49-F238E27FC236}">
                  <a16:creationId xmlns:a16="http://schemas.microsoft.com/office/drawing/2014/main" id="{00000000-0008-0000-0200-00001C000000}"/>
                </a:ext>
              </a:extLst>
            </xdr:cNvPr>
            <xdr:cNvSpPr txBox="1"/>
          </xdr:nvSpPr>
          <xdr:spPr>
            <a:xfrm>
              <a:off x="7642900" y="3015125"/>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grpSp>
    </xdr:grp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8</xdr:col>
      <xdr:colOff>418272</xdr:colOff>
      <xdr:row>3</xdr:row>
      <xdr:rowOff>701797</xdr:rowOff>
    </xdr:from>
    <xdr:to>
      <xdr:col>8</xdr:col>
      <xdr:colOff>949136</xdr:colOff>
      <xdr:row>5</xdr:row>
      <xdr:rowOff>27531</xdr:rowOff>
    </xdr:to>
    <xdr:pic>
      <xdr:nvPicPr>
        <xdr:cNvPr id="8" name="Рисунок 7">
          <a:extLst>
            <a:ext uri="{FF2B5EF4-FFF2-40B4-BE49-F238E27FC236}">
              <a16:creationId xmlns:a16="http://schemas.microsoft.com/office/drawing/2014/main" id="{D2E4207B-D168-4491-B126-690DE769EC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6843" y="1191654"/>
          <a:ext cx="530864" cy="53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141440</xdr:colOff>
      <xdr:row>2</xdr:row>
      <xdr:rowOff>123825</xdr:rowOff>
    </xdr:from>
    <xdr:to>
      <xdr:col>2</xdr:col>
      <xdr:colOff>62891</xdr:colOff>
      <xdr:row>3</xdr:row>
      <xdr:rowOff>854529</xdr:rowOff>
    </xdr:to>
    <xdr:pic>
      <xdr:nvPicPr>
        <xdr:cNvPr id="2" name="Рисунок 1">
          <a:extLst>
            <a:ext uri="{FF2B5EF4-FFF2-40B4-BE49-F238E27FC236}">
              <a16:creationId xmlns:a16="http://schemas.microsoft.com/office/drawing/2014/main" id="{C3B88296-0B4D-4EBA-BD4D-58C6FF2AF4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440" y="447675"/>
          <a:ext cx="1140651"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62042</xdr:colOff>
      <xdr:row>2</xdr:row>
      <xdr:rowOff>114300</xdr:rowOff>
    </xdr:from>
    <xdr:to>
      <xdr:col>5</xdr:col>
      <xdr:colOff>161924</xdr:colOff>
      <xdr:row>3</xdr:row>
      <xdr:rowOff>450396</xdr:rowOff>
    </xdr:to>
    <xdr:pic>
      <xdr:nvPicPr>
        <xdr:cNvPr id="3" name="Рисунок 2">
          <a:extLst>
            <a:ext uri="{FF2B5EF4-FFF2-40B4-BE49-F238E27FC236}">
              <a16:creationId xmlns:a16="http://schemas.microsoft.com/office/drawing/2014/main" id="{378C7B16-AFF2-487B-85AF-7254CF0EA36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00442" y="438150"/>
          <a:ext cx="709482" cy="495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57949</xdr:colOff>
      <xdr:row>21</xdr:row>
      <xdr:rowOff>138277</xdr:rowOff>
    </xdr:from>
    <xdr:to>
      <xdr:col>5</xdr:col>
      <xdr:colOff>323783</xdr:colOff>
      <xdr:row>25</xdr:row>
      <xdr:rowOff>111236</xdr:rowOff>
    </xdr:to>
    <xdr:pic>
      <xdr:nvPicPr>
        <xdr:cNvPr id="7" name="Рисунок 6">
          <a:extLst>
            <a:ext uri="{FF2B5EF4-FFF2-40B4-BE49-F238E27FC236}">
              <a16:creationId xmlns:a16="http://schemas.microsoft.com/office/drawing/2014/main" id="{5946081A-FFB8-47CA-AC9A-F34BCCA3518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90487" y="3523315"/>
          <a:ext cx="873969" cy="617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312180</xdr:colOff>
      <xdr:row>2</xdr:row>
      <xdr:rowOff>149679</xdr:rowOff>
    </xdr:from>
    <xdr:to>
      <xdr:col>14</xdr:col>
      <xdr:colOff>137822</xdr:colOff>
      <xdr:row>3</xdr:row>
      <xdr:rowOff>830036</xdr:rowOff>
    </xdr:to>
    <xdr:pic>
      <xdr:nvPicPr>
        <xdr:cNvPr id="11" name="Рисунок 10">
          <a:extLst>
            <a:ext uri="{FF2B5EF4-FFF2-40B4-BE49-F238E27FC236}">
              <a16:creationId xmlns:a16="http://schemas.microsoft.com/office/drawing/2014/main" id="{516B6AF4-054D-4B83-937A-279B9EC9759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599180" y="476250"/>
          <a:ext cx="1050285" cy="843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308722</xdr:colOff>
      <xdr:row>20</xdr:row>
      <xdr:rowOff>54428</xdr:rowOff>
    </xdr:from>
    <xdr:to>
      <xdr:col>15</xdr:col>
      <xdr:colOff>163287</xdr:colOff>
      <xdr:row>26</xdr:row>
      <xdr:rowOff>155121</xdr:rowOff>
    </xdr:to>
    <xdr:pic>
      <xdr:nvPicPr>
        <xdr:cNvPr id="12" name="Рисунок 11">
          <a:extLst>
            <a:ext uri="{FF2B5EF4-FFF2-40B4-BE49-F238E27FC236}">
              <a16:creationId xmlns:a16="http://schemas.microsoft.com/office/drawing/2014/main" id="{04E403E3-450C-40F7-8CD4-2100A16CEEF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08043" y="3320142"/>
          <a:ext cx="1079208" cy="1080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217714</xdr:colOff>
      <xdr:row>2</xdr:row>
      <xdr:rowOff>108659</xdr:rowOff>
    </xdr:from>
    <xdr:to>
      <xdr:col>18</xdr:col>
      <xdr:colOff>424541</xdr:colOff>
      <xdr:row>3</xdr:row>
      <xdr:rowOff>761999</xdr:rowOff>
    </xdr:to>
    <xdr:pic>
      <xdr:nvPicPr>
        <xdr:cNvPr id="13" name="Рисунок 12">
          <a:extLst>
            <a:ext uri="{FF2B5EF4-FFF2-40B4-BE49-F238E27FC236}">
              <a16:creationId xmlns:a16="http://schemas.microsoft.com/office/drawing/2014/main" id="{1F6D7070-F111-40B7-9EF7-37E1D965462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233071" y="435230"/>
          <a:ext cx="819149" cy="816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hyperlink" Target="http://disk.yandex.ru/"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sheetPr>
  <dimension ref="A1:H18"/>
  <sheetViews>
    <sheetView workbookViewId="0">
      <selection activeCell="C10" sqref="C10:D10"/>
    </sheetView>
  </sheetViews>
  <sheetFormatPr defaultColWidth="14.42578125" defaultRowHeight="15.75" customHeight="1"/>
  <cols>
    <col min="1" max="1" width="3" customWidth="1"/>
    <col min="2" max="2" width="28.7109375" customWidth="1"/>
    <col min="3" max="3" width="103.140625" customWidth="1"/>
    <col min="4" max="5" width="28.7109375" customWidth="1"/>
    <col min="27" max="27" width="26.140625" customWidth="1"/>
  </cols>
  <sheetData>
    <row r="1" spans="1:8" ht="12.75">
      <c r="A1" s="1"/>
      <c r="B1" s="2" t="s">
        <v>0</v>
      </c>
      <c r="E1" s="3"/>
    </row>
    <row r="2" spans="1:8" ht="12.75">
      <c r="A2" s="1"/>
      <c r="B2" s="1"/>
    </row>
    <row r="3" spans="1:8" ht="12.75">
      <c r="B3" s="4" t="s">
        <v>1</v>
      </c>
      <c r="C3" s="5" t="s">
        <v>387</v>
      </c>
    </row>
    <row r="4" spans="1:8" ht="12.75">
      <c r="A4" s="1"/>
      <c r="B4" s="4" t="s">
        <v>2</v>
      </c>
      <c r="C4" s="6" t="s">
        <v>388</v>
      </c>
      <c r="D4" s="7" t="s">
        <v>3</v>
      </c>
    </row>
    <row r="5" spans="1:8" ht="12.75">
      <c r="B5" s="222"/>
      <c r="C5" s="223"/>
      <c r="D5" s="8"/>
      <c r="E5" s="8"/>
      <c r="F5" s="7"/>
    </row>
    <row r="6" spans="1:8" ht="12.75">
      <c r="A6" s="1"/>
      <c r="B6" s="1"/>
      <c r="E6" s="3"/>
    </row>
    <row r="7" spans="1:8" ht="12.75">
      <c r="A7" s="1"/>
      <c r="B7" s="9"/>
      <c r="H7" s="3"/>
    </row>
    <row r="8" spans="1:8" ht="12.75">
      <c r="A8" s="1"/>
      <c r="B8" s="9" t="s">
        <v>4</v>
      </c>
      <c r="C8" s="10" t="s">
        <v>5</v>
      </c>
      <c r="H8" s="3" t="s">
        <v>6</v>
      </c>
    </row>
    <row r="9" spans="1:8" ht="12.75">
      <c r="A9" s="11"/>
      <c r="B9" s="11" t="s">
        <v>7</v>
      </c>
      <c r="C9" s="220" t="s">
        <v>389</v>
      </c>
      <c r="D9" s="221"/>
      <c r="E9" s="7" t="s">
        <v>8</v>
      </c>
      <c r="G9" s="12" t="s">
        <v>7</v>
      </c>
      <c r="H9" s="7" t="s">
        <v>9</v>
      </c>
    </row>
    <row r="10" spans="1:8" ht="12.75">
      <c r="A10" s="11"/>
      <c r="B10" s="11" t="s">
        <v>10</v>
      </c>
      <c r="C10" s="220" t="s">
        <v>391</v>
      </c>
      <c r="D10" s="221"/>
      <c r="E10" s="7" t="s">
        <v>11</v>
      </c>
      <c r="G10" s="12" t="s">
        <v>10</v>
      </c>
      <c r="H10" s="7" t="s">
        <v>12</v>
      </c>
    </row>
    <row r="11" spans="1:8" ht="12.75">
      <c r="A11" s="11"/>
      <c r="B11" s="11" t="s">
        <v>13</v>
      </c>
      <c r="C11" s="220" t="s">
        <v>390</v>
      </c>
      <c r="D11" s="221"/>
      <c r="G11" s="12" t="s">
        <v>13</v>
      </c>
      <c r="H11" s="7" t="s">
        <v>14</v>
      </c>
    </row>
    <row r="12" spans="1:8" ht="12.75">
      <c r="A12" s="11"/>
      <c r="B12" s="11" t="s">
        <v>15</v>
      </c>
      <c r="C12" s="220" t="s">
        <v>392</v>
      </c>
      <c r="D12" s="221"/>
      <c r="E12" s="7" t="s">
        <v>16</v>
      </c>
      <c r="G12" s="12" t="s">
        <v>15</v>
      </c>
      <c r="H12" s="7" t="s">
        <v>17</v>
      </c>
    </row>
    <row r="13" spans="1:8" ht="12.75">
      <c r="A13" s="11"/>
      <c r="B13" s="11" t="s">
        <v>18</v>
      </c>
      <c r="C13" s="220" t="s">
        <v>393</v>
      </c>
      <c r="D13" s="221"/>
      <c r="E13" s="7" t="s">
        <v>19</v>
      </c>
      <c r="G13" s="12" t="s">
        <v>20</v>
      </c>
      <c r="H13" s="7" t="s">
        <v>21</v>
      </c>
    </row>
    <row r="14" spans="1:8" ht="12.75">
      <c r="A14" s="11"/>
      <c r="B14" s="11" t="s">
        <v>22</v>
      </c>
      <c r="C14" s="220" t="s">
        <v>394</v>
      </c>
      <c r="D14" s="221"/>
      <c r="G14" s="12" t="s">
        <v>23</v>
      </c>
      <c r="H14" s="7" t="s">
        <v>24</v>
      </c>
    </row>
    <row r="15" spans="1:8" ht="12.75">
      <c r="B15" s="7" t="s">
        <v>25</v>
      </c>
    </row>
    <row r="17" spans="2:4" ht="12.75">
      <c r="B17" s="9" t="s">
        <v>26</v>
      </c>
      <c r="C17" s="5" t="s">
        <v>395</v>
      </c>
    </row>
    <row r="18" spans="2:4" ht="42" customHeight="1">
      <c r="B18" s="13" t="s">
        <v>27</v>
      </c>
      <c r="C18" s="83" t="s">
        <v>396</v>
      </c>
      <c r="D18" s="14" t="s">
        <v>28</v>
      </c>
    </row>
  </sheetData>
  <mergeCells count="7">
    <mergeCell ref="C13:D13"/>
    <mergeCell ref="C14:D14"/>
    <mergeCell ref="B5:C5"/>
    <mergeCell ref="C9:D9"/>
    <mergeCell ref="C10:D10"/>
    <mergeCell ref="C11:D11"/>
    <mergeCell ref="C12:D12"/>
  </mergeCells>
  <dataValidations count="1">
    <dataValidation type="list" allowBlank="1" sqref="C17" xr:uid="{00000000-0002-0000-0000-000000000000}">
      <formula1>"Н1. Цифровые технологии,Н2. Медицина и технологии здоровьесбережения,Н3. Новые материалы и химические технологии,Н4. Новые приборы и интеллектуальные производственные технологии,Н5. Биотехнологии,Н6. Ресурсосберегающая энергетика,Н7. Креативные индустрии"</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I21"/>
  <sheetViews>
    <sheetView topLeftCell="A10" workbookViewId="0">
      <selection activeCell="B14" sqref="B14"/>
    </sheetView>
  </sheetViews>
  <sheetFormatPr defaultColWidth="14.42578125" defaultRowHeight="15.75" customHeight="1"/>
  <cols>
    <col min="1" max="1" width="3" customWidth="1"/>
    <col min="2" max="11" width="28.7109375" customWidth="1"/>
  </cols>
  <sheetData>
    <row r="1" spans="1:9" ht="12.75">
      <c r="A1" s="1"/>
      <c r="B1" s="169" t="s">
        <v>341</v>
      </c>
      <c r="C1" s="1"/>
      <c r="D1" s="1"/>
      <c r="E1" s="1"/>
      <c r="F1" s="1"/>
    </row>
    <row r="3" spans="1:9" ht="12.75">
      <c r="B3" s="169" t="s">
        <v>342</v>
      </c>
      <c r="C3" s="1"/>
      <c r="D3" s="1"/>
      <c r="E3" s="1"/>
      <c r="F3" s="1"/>
      <c r="G3" s="1"/>
    </row>
    <row r="5" spans="1:9" ht="12.75">
      <c r="B5" s="227" t="s">
        <v>343</v>
      </c>
      <c r="C5" s="228"/>
      <c r="D5" s="221"/>
    </row>
    <row r="7" spans="1:9" ht="140.25">
      <c r="B7" s="170" t="s">
        <v>344</v>
      </c>
      <c r="C7" s="170" t="s">
        <v>345</v>
      </c>
      <c r="D7" s="170" t="s">
        <v>346</v>
      </c>
      <c r="E7" s="170" t="s">
        <v>347</v>
      </c>
      <c r="F7" s="170" t="s">
        <v>348</v>
      </c>
      <c r="G7" s="170" t="s">
        <v>349</v>
      </c>
    </row>
    <row r="8" spans="1:9" ht="12.75">
      <c r="B8" s="171" t="s">
        <v>350</v>
      </c>
      <c r="C8" s="171" t="s">
        <v>286</v>
      </c>
      <c r="D8" s="171" t="s">
        <v>351</v>
      </c>
      <c r="E8" s="171" t="s">
        <v>352</v>
      </c>
      <c r="F8" s="171" t="s">
        <v>353</v>
      </c>
      <c r="G8" s="171" t="s">
        <v>354</v>
      </c>
    </row>
    <row r="9" spans="1:9" ht="140.25">
      <c r="A9" s="172">
        <v>1</v>
      </c>
      <c r="B9" s="208" t="s">
        <v>447</v>
      </c>
      <c r="C9" s="208" t="s">
        <v>453</v>
      </c>
      <c r="D9" s="208" t="s">
        <v>455</v>
      </c>
      <c r="E9" s="208" t="s">
        <v>458</v>
      </c>
      <c r="F9" s="73"/>
      <c r="G9" s="73"/>
      <c r="H9" s="173" t="str">
        <f ca="1">IFERROR(__xludf.DUMMYFUNCTION("SPARKLINE(I9,{""charttype"",""bar"";""max"",1;""color1"",if(I9=1,""green"",""gold"")})"),"")</f>
        <v/>
      </c>
      <c r="I9" s="174">
        <f t="shared" ref="I9:I19" si="0">COUNTA(C9:G9)/COUNTA(C$8:G$8)</f>
        <v>0.6</v>
      </c>
    </row>
    <row r="10" spans="1:9" ht="140.25">
      <c r="A10" s="175">
        <v>2</v>
      </c>
      <c r="B10" s="208" t="s">
        <v>448</v>
      </c>
      <c r="C10" s="208" t="s">
        <v>453</v>
      </c>
      <c r="D10" s="208" t="s">
        <v>455</v>
      </c>
      <c r="E10" s="208" t="s">
        <v>458</v>
      </c>
      <c r="F10" s="73"/>
      <c r="G10" s="73"/>
      <c r="H10" s="173" t="str">
        <f ca="1">IFERROR(__xludf.DUMMYFUNCTION("SPARKLINE(I10,{""charttype"",""bar"";""max"",1;""color1"",if(I10=1,""green"",""gold"")})"),"")</f>
        <v/>
      </c>
      <c r="I10" s="174">
        <f t="shared" si="0"/>
        <v>0.6</v>
      </c>
    </row>
    <row r="11" spans="1:9" ht="140.25">
      <c r="A11" s="176">
        <v>3</v>
      </c>
      <c r="B11" s="208" t="s">
        <v>449</v>
      </c>
      <c r="C11" s="208" t="s">
        <v>453</v>
      </c>
      <c r="D11" s="208" t="s">
        <v>455</v>
      </c>
      <c r="E11" s="208" t="s">
        <v>458</v>
      </c>
      <c r="F11" s="73"/>
      <c r="G11" s="73"/>
      <c r="H11" s="173" t="str">
        <f ca="1">IFERROR(__xludf.DUMMYFUNCTION("SPARKLINE(I11,{""charttype"",""bar"";""max"",1;""color1"",if(I11=1,""green"",""gold"")})"),"")</f>
        <v/>
      </c>
      <c r="I11" s="174">
        <f t="shared" si="0"/>
        <v>0.6</v>
      </c>
    </row>
    <row r="12" spans="1:9" ht="63.75">
      <c r="A12" s="172">
        <v>4</v>
      </c>
      <c r="B12" s="208" t="s">
        <v>450</v>
      </c>
      <c r="C12" s="208" t="s">
        <v>452</v>
      </c>
      <c r="D12" s="208" t="s">
        <v>456</v>
      </c>
      <c r="E12" s="208" t="s">
        <v>458</v>
      </c>
      <c r="F12" s="73"/>
      <c r="G12" s="208" t="s">
        <v>459</v>
      </c>
      <c r="H12" s="173" t="str">
        <f ca="1">IFERROR(__xludf.DUMMYFUNCTION("SPARKLINE(I12,{""charttype"",""bar"";""max"",1;""color1"",if(I12=1,""green"",""gold"")})"),"")</f>
        <v/>
      </c>
      <c r="I12" s="174">
        <f t="shared" si="0"/>
        <v>0.8</v>
      </c>
    </row>
    <row r="13" spans="1:9" ht="51">
      <c r="A13" s="175">
        <v>5</v>
      </c>
      <c r="B13" s="208" t="s">
        <v>451</v>
      </c>
      <c r="C13" s="208" t="s">
        <v>454</v>
      </c>
      <c r="D13" s="208" t="s">
        <v>457</v>
      </c>
      <c r="E13" s="208" t="s">
        <v>458</v>
      </c>
      <c r="F13" s="73"/>
      <c r="G13" s="76"/>
      <c r="H13" s="173" t="str">
        <f ca="1">IFERROR(__xludf.DUMMYFUNCTION("SPARKLINE(I13,{""charttype"",""bar"";""max"",1;""color1"",if(I13=1,""green"",""gold"")})"),"")</f>
        <v/>
      </c>
      <c r="I13" s="174">
        <f t="shared" si="0"/>
        <v>0.6</v>
      </c>
    </row>
    <row r="14" spans="1:9" ht="12.75">
      <c r="A14" s="177">
        <v>6</v>
      </c>
      <c r="B14" s="73"/>
      <c r="C14" s="73"/>
      <c r="D14" s="73"/>
      <c r="E14" s="73"/>
      <c r="F14" s="73"/>
      <c r="G14" s="76"/>
      <c r="H14" s="173" t="str">
        <f ca="1">IFERROR(__xludf.DUMMYFUNCTION("SPARKLINE(I14,{""charttype"",""bar"";""max"",1;""color1"",if(I14=1,""green"",""gold"")})"),"")</f>
        <v/>
      </c>
      <c r="I14" s="174">
        <f t="shared" si="0"/>
        <v>0</v>
      </c>
    </row>
    <row r="15" spans="1:9" ht="12.75">
      <c r="A15" s="1">
        <v>7</v>
      </c>
      <c r="B15" s="73"/>
      <c r="C15" s="73"/>
      <c r="D15" s="73"/>
      <c r="E15" s="73"/>
      <c r="F15" s="73"/>
      <c r="G15" s="73"/>
      <c r="H15" s="173" t="str">
        <f ca="1">IFERROR(__xludf.DUMMYFUNCTION("SPARKLINE(I15,{""charttype"",""bar"";""max"",1;""color1"",if(I15=1,""green"",""gold"")})"),"")</f>
        <v/>
      </c>
      <c r="I15" s="174">
        <f t="shared" si="0"/>
        <v>0</v>
      </c>
    </row>
    <row r="16" spans="1:9" ht="12.75">
      <c r="A16" s="1">
        <v>8</v>
      </c>
      <c r="B16" s="76"/>
      <c r="C16" s="76"/>
      <c r="D16" s="76"/>
      <c r="E16" s="76"/>
      <c r="F16" s="76"/>
      <c r="G16" s="76"/>
      <c r="H16" s="173" t="str">
        <f ca="1">IFERROR(__xludf.DUMMYFUNCTION("SPARKLINE(I16,{""charttype"",""bar"";""max"",1;""color1"",if(I16=1,""green"",""gold"")})"),"")</f>
        <v/>
      </c>
      <c r="I16" s="174">
        <f t="shared" si="0"/>
        <v>0</v>
      </c>
    </row>
    <row r="17" spans="1:9" ht="12.75">
      <c r="A17" s="1">
        <v>9</v>
      </c>
      <c r="B17" s="73"/>
      <c r="C17" s="73"/>
      <c r="D17" s="76"/>
      <c r="E17" s="76"/>
      <c r="F17" s="76"/>
      <c r="G17" s="76"/>
      <c r="H17" s="173" t="str">
        <f ca="1">IFERROR(__xludf.DUMMYFUNCTION("SPARKLINE(I17,{""charttype"",""bar"";""max"",1;""color1"",if(I17=1,""green"",""gold"")})"),"")</f>
        <v/>
      </c>
      <c r="I17" s="174">
        <f t="shared" si="0"/>
        <v>0</v>
      </c>
    </row>
    <row r="18" spans="1:9" ht="12.75">
      <c r="A18" s="1">
        <v>10</v>
      </c>
      <c r="B18" s="73"/>
      <c r="C18" s="73"/>
      <c r="D18" s="76"/>
      <c r="E18" s="76"/>
      <c r="F18" s="76"/>
      <c r="G18" s="76"/>
      <c r="H18" s="173" t="str">
        <f ca="1">IFERROR(__xludf.DUMMYFUNCTION("SPARKLINE(I18,{""charttype"",""bar"";""max"",1;""color1"",if(I18=1,""green"",""gold"")})"),"")</f>
        <v/>
      </c>
      <c r="I18" s="174">
        <f t="shared" si="0"/>
        <v>0</v>
      </c>
    </row>
    <row r="19" spans="1:9" ht="12.75">
      <c r="A19" s="1" t="s">
        <v>197</v>
      </c>
      <c r="B19" s="73"/>
      <c r="C19" s="73"/>
      <c r="D19" s="76"/>
      <c r="E19" s="76"/>
      <c r="F19" s="76"/>
      <c r="G19" s="73"/>
      <c r="H19" s="173" t="str">
        <f ca="1">IFERROR(__xludf.DUMMYFUNCTION("SPARKLINE(I19,{""charttype"",""bar"";""max"",1;""color1"",if(I19=1,""green"",""gold"")})"),"")</f>
        <v/>
      </c>
      <c r="I19" s="174">
        <f t="shared" si="0"/>
        <v>0</v>
      </c>
    </row>
    <row r="20" spans="1:9" ht="7.5" customHeight="1">
      <c r="B20" s="87"/>
      <c r="C20" s="87"/>
      <c r="D20" s="87"/>
      <c r="E20" s="87"/>
      <c r="F20" s="87"/>
      <c r="G20" s="87"/>
      <c r="H20" s="87"/>
    </row>
    <row r="21" spans="1:9" ht="12.75">
      <c r="B21" s="7" t="s">
        <v>198</v>
      </c>
    </row>
  </sheetData>
  <mergeCells count="1">
    <mergeCell ref="B5:D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B2:F17"/>
  <sheetViews>
    <sheetView workbookViewId="0">
      <selection activeCell="E12" sqref="E12"/>
    </sheetView>
  </sheetViews>
  <sheetFormatPr defaultColWidth="14.42578125" defaultRowHeight="15.75" customHeight="1"/>
  <cols>
    <col min="1" max="1" width="14.42578125" customWidth="1"/>
    <col min="2" max="2" width="20.42578125" customWidth="1"/>
    <col min="3" max="4" width="14.42578125" customWidth="1"/>
    <col min="5" max="5" width="21" customWidth="1"/>
    <col min="6" max="6" width="28.28515625" customWidth="1"/>
  </cols>
  <sheetData>
    <row r="2" spans="2:6" ht="15.75" customHeight="1">
      <c r="B2" s="178" t="s">
        <v>355</v>
      </c>
      <c r="C2" s="178" t="s">
        <v>356</v>
      </c>
      <c r="D2" s="212" t="s">
        <v>461</v>
      </c>
      <c r="E2" s="212" t="s">
        <v>462</v>
      </c>
      <c r="F2" s="178" t="s">
        <v>359</v>
      </c>
    </row>
    <row r="3" spans="2:6" ht="15.75" customHeight="1">
      <c r="B3" s="179" t="s">
        <v>360</v>
      </c>
      <c r="C3" s="209" t="s">
        <v>460</v>
      </c>
      <c r="D3" s="209" t="s">
        <v>159</v>
      </c>
      <c r="E3" s="209" t="s">
        <v>159</v>
      </c>
      <c r="F3" s="267"/>
    </row>
    <row r="4" spans="2:6" ht="15.75" customHeight="1">
      <c r="B4" s="179" t="s">
        <v>361</v>
      </c>
      <c r="C4" s="209" t="s">
        <v>460</v>
      </c>
      <c r="D4" s="209" t="s">
        <v>460</v>
      </c>
      <c r="E4" s="209" t="s">
        <v>460</v>
      </c>
      <c r="F4" s="265"/>
    </row>
    <row r="5" spans="2:6" ht="15.75" customHeight="1">
      <c r="B5" s="181" t="s">
        <v>298</v>
      </c>
      <c r="C5" s="209" t="s">
        <v>460</v>
      </c>
      <c r="D5" s="209" t="s">
        <v>460</v>
      </c>
      <c r="E5" s="209" t="s">
        <v>460</v>
      </c>
      <c r="F5" s="265"/>
    </row>
    <row r="6" spans="2:6" ht="15.75" customHeight="1">
      <c r="B6" s="179" t="s">
        <v>362</v>
      </c>
      <c r="C6" s="209" t="s">
        <v>460</v>
      </c>
      <c r="D6" s="209" t="s">
        <v>460</v>
      </c>
      <c r="E6" s="209" t="s">
        <v>460</v>
      </c>
      <c r="F6" s="265"/>
    </row>
    <row r="7" spans="2:6" ht="15.75" customHeight="1">
      <c r="B7" s="179" t="s">
        <v>363</v>
      </c>
      <c r="C7" s="209" t="s">
        <v>159</v>
      </c>
      <c r="D7" s="209" t="s">
        <v>460</v>
      </c>
      <c r="E7" s="209" t="s">
        <v>460</v>
      </c>
      <c r="F7" s="265"/>
    </row>
    <row r="8" spans="2:6" ht="15.75" customHeight="1">
      <c r="B8" s="181" t="s">
        <v>364</v>
      </c>
      <c r="C8" s="210">
        <v>162000</v>
      </c>
      <c r="D8" s="211">
        <v>250000</v>
      </c>
      <c r="E8" s="211">
        <v>183000</v>
      </c>
      <c r="F8" s="265"/>
    </row>
    <row r="9" spans="2:6" ht="15.75" customHeight="1">
      <c r="B9" s="179" t="s">
        <v>365</v>
      </c>
      <c r="C9" s="209" t="s">
        <v>159</v>
      </c>
      <c r="D9" s="209" t="s">
        <v>460</v>
      </c>
      <c r="E9" s="209" t="s">
        <v>460</v>
      </c>
      <c r="F9" s="265"/>
    </row>
    <row r="10" spans="2:6" ht="15.75" customHeight="1">
      <c r="B10" s="179" t="s">
        <v>366</v>
      </c>
      <c r="C10" s="209" t="s">
        <v>460</v>
      </c>
      <c r="D10" s="209" t="s">
        <v>460</v>
      </c>
      <c r="E10" s="209" t="s">
        <v>460</v>
      </c>
      <c r="F10" s="265"/>
    </row>
    <row r="11" spans="2:6" ht="15.75" customHeight="1">
      <c r="B11" s="179" t="s">
        <v>367</v>
      </c>
      <c r="C11" s="209" t="s">
        <v>159</v>
      </c>
      <c r="D11" s="209" t="s">
        <v>460</v>
      </c>
      <c r="E11" s="209" t="s">
        <v>460</v>
      </c>
      <c r="F11" s="265"/>
    </row>
    <row r="12" spans="2:6" ht="15.75" customHeight="1">
      <c r="B12" s="182" t="s">
        <v>368</v>
      </c>
      <c r="C12" s="180"/>
      <c r="D12" s="183" t="s">
        <v>369</v>
      </c>
      <c r="E12" s="180"/>
      <c r="F12" s="260"/>
    </row>
    <row r="15" spans="2:6" ht="15.75" customHeight="1">
      <c r="B15" s="9" t="s">
        <v>370</v>
      </c>
    </row>
    <row r="16" spans="2:6" ht="15.75" customHeight="1">
      <c r="B16" s="184" t="s">
        <v>357</v>
      </c>
      <c r="C16" s="16"/>
    </row>
    <row r="17" spans="2:3" ht="15.75" customHeight="1">
      <c r="B17" s="184" t="s">
        <v>358</v>
      </c>
      <c r="C17" s="16"/>
    </row>
  </sheetData>
  <mergeCells count="1">
    <mergeCell ref="F3:F12"/>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50AA-5894-4B40-8414-4D8995E1388F}">
  <dimension ref="A1:T53"/>
  <sheetViews>
    <sheetView showGridLines="0" tabSelected="1" zoomScale="70" zoomScaleNormal="70" workbookViewId="0">
      <selection activeCell="E21" sqref="E21:H22"/>
    </sheetView>
  </sheetViews>
  <sheetFormatPr defaultRowHeight="12.75"/>
  <cols>
    <col min="9" max="12" width="20.140625" customWidth="1"/>
    <col min="16" max="16" width="19.140625" customWidth="1"/>
  </cols>
  <sheetData>
    <row r="1" spans="1:20">
      <c r="A1" s="278" t="s">
        <v>39</v>
      </c>
      <c r="B1" s="271"/>
      <c r="C1" s="271"/>
      <c r="D1" s="271"/>
      <c r="E1" s="278" t="s">
        <v>40</v>
      </c>
      <c r="F1" s="271"/>
      <c r="G1" s="271"/>
      <c r="H1" s="271"/>
      <c r="I1" s="278" t="s">
        <v>41</v>
      </c>
      <c r="J1" s="271"/>
      <c r="K1" s="271"/>
      <c r="L1" s="271"/>
      <c r="M1" s="279" t="s">
        <v>42</v>
      </c>
      <c r="N1" s="271"/>
      <c r="O1" s="271"/>
      <c r="P1" s="271"/>
      <c r="Q1" s="279" t="s">
        <v>43</v>
      </c>
      <c r="R1" s="271"/>
      <c r="S1" s="271"/>
      <c r="T1" s="271"/>
    </row>
    <row r="2" spans="1:20">
      <c r="A2" s="271"/>
      <c r="B2" s="271"/>
      <c r="C2" s="271"/>
      <c r="D2" s="271"/>
      <c r="E2" s="271"/>
      <c r="F2" s="271"/>
      <c r="G2" s="271"/>
      <c r="H2" s="271"/>
      <c r="I2" s="271"/>
      <c r="J2" s="271"/>
      <c r="K2" s="271"/>
      <c r="L2" s="271"/>
      <c r="M2" s="271"/>
      <c r="N2" s="271"/>
      <c r="O2" s="271"/>
      <c r="P2" s="271"/>
      <c r="Q2" s="271"/>
      <c r="R2" s="271"/>
      <c r="S2" s="271"/>
      <c r="T2" s="271"/>
    </row>
    <row r="3" spans="1:20">
      <c r="A3" s="272" t="s">
        <v>397</v>
      </c>
      <c r="B3" s="273"/>
      <c r="C3" s="273"/>
      <c r="D3" s="273"/>
      <c r="E3" s="272" t="s">
        <v>469</v>
      </c>
      <c r="F3" s="273"/>
      <c r="G3" s="273"/>
      <c r="H3" s="273"/>
      <c r="I3" s="275" t="s">
        <v>472</v>
      </c>
      <c r="J3" s="276"/>
      <c r="K3" s="276"/>
      <c r="L3" s="276"/>
      <c r="M3" s="272" t="s">
        <v>398</v>
      </c>
      <c r="N3" s="273"/>
      <c r="O3" s="273"/>
      <c r="P3" s="273"/>
      <c r="Q3" s="277" t="s">
        <v>473</v>
      </c>
      <c r="R3" s="276"/>
      <c r="S3" s="276"/>
      <c r="T3" s="276"/>
    </row>
    <row r="4" spans="1:20" ht="82.5" customHeight="1">
      <c r="A4" s="273"/>
      <c r="B4" s="273"/>
      <c r="C4" s="273"/>
      <c r="D4" s="273"/>
      <c r="E4" s="273"/>
      <c r="F4" s="273"/>
      <c r="G4" s="273"/>
      <c r="H4" s="273"/>
      <c r="I4" s="276"/>
      <c r="J4" s="276"/>
      <c r="K4" s="276"/>
      <c r="L4" s="276"/>
      <c r="M4" s="273"/>
      <c r="N4" s="273"/>
      <c r="O4" s="273"/>
      <c r="P4" s="273"/>
      <c r="Q4" s="276"/>
      <c r="R4" s="276"/>
      <c r="S4" s="276"/>
      <c r="T4" s="276"/>
    </row>
    <row r="5" spans="1:20">
      <c r="A5" s="273"/>
      <c r="B5" s="273"/>
      <c r="C5" s="273"/>
      <c r="D5" s="273"/>
      <c r="E5" s="273"/>
      <c r="F5" s="273"/>
      <c r="G5" s="273"/>
      <c r="H5" s="273"/>
      <c r="I5" s="276"/>
      <c r="J5" s="276"/>
      <c r="K5" s="276"/>
      <c r="L5" s="276"/>
      <c r="M5" s="273"/>
      <c r="N5" s="273"/>
      <c r="O5" s="273"/>
      <c r="P5" s="273"/>
      <c r="Q5" s="276"/>
      <c r="R5" s="276"/>
      <c r="S5" s="276"/>
      <c r="T5" s="276"/>
    </row>
    <row r="6" spans="1:20">
      <c r="A6" s="273"/>
      <c r="B6" s="273"/>
      <c r="C6" s="273"/>
      <c r="D6" s="273"/>
      <c r="E6" s="273"/>
      <c r="F6" s="273"/>
      <c r="G6" s="273"/>
      <c r="H6" s="273"/>
      <c r="I6" s="276"/>
      <c r="J6" s="276"/>
      <c r="K6" s="276"/>
      <c r="L6" s="276"/>
      <c r="M6" s="273"/>
      <c r="N6" s="273"/>
      <c r="O6" s="273"/>
      <c r="P6" s="273"/>
      <c r="Q6" s="276"/>
      <c r="R6" s="276"/>
      <c r="S6" s="276"/>
      <c r="T6" s="276"/>
    </row>
    <row r="7" spans="1:20">
      <c r="A7" s="273"/>
      <c r="B7" s="273"/>
      <c r="C7" s="273"/>
      <c r="D7" s="273"/>
      <c r="E7" s="273"/>
      <c r="F7" s="273"/>
      <c r="G7" s="273"/>
      <c r="H7" s="273"/>
      <c r="I7" s="276"/>
      <c r="J7" s="276"/>
      <c r="K7" s="276"/>
      <c r="L7" s="276"/>
      <c r="M7" s="273"/>
      <c r="N7" s="273"/>
      <c r="O7" s="273"/>
      <c r="P7" s="273"/>
      <c r="Q7" s="276"/>
      <c r="R7" s="276"/>
      <c r="S7" s="276"/>
      <c r="T7" s="276"/>
    </row>
    <row r="8" spans="1:20">
      <c r="A8" s="273"/>
      <c r="B8" s="273"/>
      <c r="C8" s="273"/>
      <c r="D8" s="273"/>
      <c r="E8" s="273"/>
      <c r="F8" s="273"/>
      <c r="G8" s="273"/>
      <c r="H8" s="273"/>
      <c r="I8" s="276"/>
      <c r="J8" s="276"/>
      <c r="K8" s="276"/>
      <c r="L8" s="276"/>
      <c r="M8" s="273"/>
      <c r="N8" s="273"/>
      <c r="O8" s="273"/>
      <c r="P8" s="273"/>
      <c r="Q8" s="276"/>
      <c r="R8" s="276"/>
      <c r="S8" s="276"/>
      <c r="T8" s="276"/>
    </row>
    <row r="9" spans="1:20">
      <c r="A9" s="273"/>
      <c r="B9" s="273"/>
      <c r="C9" s="273"/>
      <c r="D9" s="273"/>
      <c r="E9" s="273"/>
      <c r="F9" s="273"/>
      <c r="G9" s="273"/>
      <c r="H9" s="273"/>
      <c r="I9" s="276"/>
      <c r="J9" s="276"/>
      <c r="K9" s="276"/>
      <c r="L9" s="276"/>
      <c r="M9" s="273"/>
      <c r="N9" s="273"/>
      <c r="O9" s="273"/>
      <c r="P9" s="273"/>
      <c r="Q9" s="276"/>
      <c r="R9" s="276"/>
      <c r="S9" s="276"/>
      <c r="T9" s="276"/>
    </row>
    <row r="10" spans="1:20">
      <c r="A10" s="273"/>
      <c r="B10" s="273"/>
      <c r="C10" s="273"/>
      <c r="D10" s="273"/>
      <c r="E10" s="273"/>
      <c r="F10" s="273"/>
      <c r="G10" s="273"/>
      <c r="H10" s="273"/>
      <c r="I10" s="276"/>
      <c r="J10" s="276"/>
      <c r="K10" s="276"/>
      <c r="L10" s="276"/>
      <c r="M10" s="273"/>
      <c r="N10" s="273"/>
      <c r="O10" s="273"/>
      <c r="P10" s="273"/>
      <c r="Q10" s="276"/>
      <c r="R10" s="276"/>
      <c r="S10" s="276"/>
      <c r="T10" s="276"/>
    </row>
    <row r="11" spans="1:20">
      <c r="A11" s="273"/>
      <c r="B11" s="273"/>
      <c r="C11" s="273"/>
      <c r="D11" s="273"/>
      <c r="E11" s="273"/>
      <c r="F11" s="273"/>
      <c r="G11" s="273"/>
      <c r="H11" s="273"/>
      <c r="I11" s="276"/>
      <c r="J11" s="276"/>
      <c r="K11" s="276"/>
      <c r="L11" s="276"/>
      <c r="M11" s="273"/>
      <c r="N11" s="273"/>
      <c r="O11" s="273"/>
      <c r="P11" s="273"/>
      <c r="Q11" s="276"/>
      <c r="R11" s="276"/>
      <c r="S11" s="276"/>
      <c r="T11" s="276"/>
    </row>
    <row r="12" spans="1:20">
      <c r="A12" s="273"/>
      <c r="B12" s="273"/>
      <c r="C12" s="273"/>
      <c r="D12" s="273"/>
      <c r="E12" s="273"/>
      <c r="F12" s="273"/>
      <c r="G12" s="273"/>
      <c r="H12" s="273"/>
      <c r="I12" s="276"/>
      <c r="J12" s="276"/>
      <c r="K12" s="276"/>
      <c r="L12" s="276"/>
      <c r="M12" s="273"/>
      <c r="N12" s="273"/>
      <c r="O12" s="273"/>
      <c r="P12" s="273"/>
      <c r="Q12" s="276"/>
      <c r="R12" s="276"/>
      <c r="S12" s="276"/>
      <c r="T12" s="276"/>
    </row>
    <row r="13" spans="1:20">
      <c r="A13" s="273"/>
      <c r="B13" s="273"/>
      <c r="C13" s="273"/>
      <c r="D13" s="273"/>
      <c r="E13" s="273"/>
      <c r="F13" s="273"/>
      <c r="G13" s="273"/>
      <c r="H13" s="273"/>
      <c r="I13" s="276"/>
      <c r="J13" s="276"/>
      <c r="K13" s="276"/>
      <c r="L13" s="276"/>
      <c r="M13" s="273"/>
      <c r="N13" s="273"/>
      <c r="O13" s="273"/>
      <c r="P13" s="273"/>
      <c r="Q13" s="276"/>
      <c r="R13" s="276"/>
      <c r="S13" s="276"/>
      <c r="T13" s="276"/>
    </row>
    <row r="14" spans="1:20">
      <c r="A14" s="273"/>
      <c r="B14" s="273"/>
      <c r="C14" s="273"/>
      <c r="D14" s="273"/>
      <c r="E14" s="273"/>
      <c r="F14" s="273"/>
      <c r="G14" s="273"/>
      <c r="H14" s="273"/>
      <c r="I14" s="276"/>
      <c r="J14" s="276"/>
      <c r="K14" s="276"/>
      <c r="L14" s="276"/>
      <c r="M14" s="273"/>
      <c r="N14" s="273"/>
      <c r="O14" s="273"/>
      <c r="P14" s="273"/>
      <c r="Q14" s="276"/>
      <c r="R14" s="276"/>
      <c r="S14" s="276"/>
      <c r="T14" s="276"/>
    </row>
    <row r="15" spans="1:20">
      <c r="A15" s="273"/>
      <c r="B15" s="273"/>
      <c r="C15" s="273"/>
      <c r="D15" s="273"/>
      <c r="E15" s="273"/>
      <c r="F15" s="273"/>
      <c r="G15" s="273"/>
      <c r="H15" s="273"/>
      <c r="I15" s="276"/>
      <c r="J15" s="276"/>
      <c r="K15" s="276"/>
      <c r="L15" s="276"/>
      <c r="M15" s="273"/>
      <c r="N15" s="273"/>
      <c r="O15" s="273"/>
      <c r="P15" s="273"/>
      <c r="Q15" s="276"/>
      <c r="R15" s="276"/>
      <c r="S15" s="276"/>
      <c r="T15" s="276"/>
    </row>
    <row r="16" spans="1:20">
      <c r="A16" s="273"/>
      <c r="B16" s="273"/>
      <c r="C16" s="273"/>
      <c r="D16" s="273"/>
      <c r="E16" s="273"/>
      <c r="F16" s="273"/>
      <c r="G16" s="273"/>
      <c r="H16" s="273"/>
      <c r="I16" s="276"/>
      <c r="J16" s="276"/>
      <c r="K16" s="276"/>
      <c r="L16" s="276"/>
      <c r="M16" s="273"/>
      <c r="N16" s="273"/>
      <c r="O16" s="273"/>
      <c r="P16" s="273"/>
      <c r="Q16" s="276"/>
      <c r="R16" s="276"/>
      <c r="S16" s="276"/>
      <c r="T16" s="276"/>
    </row>
    <row r="17" spans="1:20">
      <c r="A17" s="273"/>
      <c r="B17" s="273"/>
      <c r="C17" s="273"/>
      <c r="D17" s="273"/>
      <c r="E17" s="273"/>
      <c r="F17" s="273"/>
      <c r="G17" s="273"/>
      <c r="H17" s="273"/>
      <c r="I17" s="276"/>
      <c r="J17" s="276"/>
      <c r="K17" s="276"/>
      <c r="L17" s="276"/>
      <c r="M17" s="273"/>
      <c r="N17" s="273"/>
      <c r="O17" s="273"/>
      <c r="P17" s="273"/>
      <c r="Q17" s="276"/>
      <c r="R17" s="276"/>
      <c r="S17" s="276"/>
      <c r="T17" s="276"/>
    </row>
    <row r="18" spans="1:20">
      <c r="A18" s="273"/>
      <c r="B18" s="273"/>
      <c r="C18" s="273"/>
      <c r="D18" s="273"/>
      <c r="E18" s="273"/>
      <c r="F18" s="273"/>
      <c r="G18" s="273"/>
      <c r="H18" s="273"/>
      <c r="I18" s="276"/>
      <c r="J18" s="276"/>
      <c r="K18" s="276"/>
      <c r="L18" s="276"/>
      <c r="M18" s="273"/>
      <c r="N18" s="273"/>
      <c r="O18" s="273"/>
      <c r="P18" s="273"/>
      <c r="Q18" s="276"/>
      <c r="R18" s="276"/>
      <c r="S18" s="276"/>
      <c r="T18" s="276"/>
    </row>
    <row r="19" spans="1:20">
      <c r="A19" s="273"/>
      <c r="B19" s="273"/>
      <c r="C19" s="273"/>
      <c r="D19" s="273"/>
      <c r="E19" s="273"/>
      <c r="F19" s="273"/>
      <c r="G19" s="273"/>
      <c r="H19" s="273"/>
      <c r="I19" s="276"/>
      <c r="J19" s="276"/>
      <c r="K19" s="276"/>
      <c r="L19" s="276"/>
      <c r="M19" s="273"/>
      <c r="N19" s="273"/>
      <c r="O19" s="273"/>
      <c r="P19" s="273"/>
      <c r="Q19" s="276"/>
      <c r="R19" s="276"/>
      <c r="S19" s="276"/>
      <c r="T19" s="276"/>
    </row>
    <row r="20" spans="1:20">
      <c r="A20" s="273"/>
      <c r="B20" s="273"/>
      <c r="C20" s="273"/>
      <c r="D20" s="273"/>
      <c r="E20" s="273"/>
      <c r="F20" s="273"/>
      <c r="G20" s="273"/>
      <c r="H20" s="273"/>
      <c r="I20" s="276"/>
      <c r="J20" s="276"/>
      <c r="K20" s="276"/>
      <c r="L20" s="276"/>
      <c r="M20" s="273"/>
      <c r="N20" s="273"/>
      <c r="O20" s="273"/>
      <c r="P20" s="273"/>
      <c r="Q20" s="276"/>
      <c r="R20" s="276"/>
      <c r="S20" s="276"/>
      <c r="T20" s="276"/>
    </row>
    <row r="21" spans="1:20">
      <c r="A21" s="273"/>
      <c r="B21" s="273"/>
      <c r="C21" s="273"/>
      <c r="D21" s="273"/>
      <c r="E21" s="278" t="s">
        <v>44</v>
      </c>
      <c r="F21" s="271"/>
      <c r="G21" s="271"/>
      <c r="H21" s="271"/>
      <c r="I21" s="276"/>
      <c r="J21" s="276"/>
      <c r="K21" s="276"/>
      <c r="L21" s="276"/>
      <c r="M21" s="278" t="s">
        <v>45</v>
      </c>
      <c r="N21" s="271"/>
      <c r="O21" s="271"/>
      <c r="P21" s="271"/>
      <c r="Q21" s="276"/>
      <c r="R21" s="276"/>
      <c r="S21" s="276"/>
      <c r="T21" s="276"/>
    </row>
    <row r="22" spans="1:20">
      <c r="A22" s="273"/>
      <c r="B22" s="273"/>
      <c r="C22" s="273"/>
      <c r="D22" s="273"/>
      <c r="E22" s="271"/>
      <c r="F22" s="271"/>
      <c r="G22" s="271"/>
      <c r="H22" s="271"/>
      <c r="I22" s="276"/>
      <c r="J22" s="276"/>
      <c r="K22" s="276"/>
      <c r="L22" s="276"/>
      <c r="M22" s="271"/>
      <c r="N22" s="271"/>
      <c r="O22" s="271"/>
      <c r="P22" s="271"/>
      <c r="Q22" s="276"/>
      <c r="R22" s="276"/>
      <c r="S22" s="276"/>
      <c r="T22" s="276"/>
    </row>
    <row r="23" spans="1:20">
      <c r="A23" s="273"/>
      <c r="B23" s="273"/>
      <c r="C23" s="273"/>
      <c r="D23" s="273"/>
      <c r="E23" s="272" t="s">
        <v>467</v>
      </c>
      <c r="F23" s="273"/>
      <c r="G23" s="273"/>
      <c r="H23" s="273"/>
      <c r="I23" s="276"/>
      <c r="J23" s="276"/>
      <c r="K23" s="276"/>
      <c r="L23" s="276"/>
      <c r="M23" s="272" t="s">
        <v>399</v>
      </c>
      <c r="N23" s="273"/>
      <c r="O23" s="273"/>
      <c r="P23" s="273"/>
      <c r="Q23" s="276"/>
      <c r="R23" s="276"/>
      <c r="S23" s="276"/>
      <c r="T23" s="276"/>
    </row>
    <row r="24" spans="1:20">
      <c r="A24" s="273"/>
      <c r="B24" s="273"/>
      <c r="C24" s="273"/>
      <c r="D24" s="273"/>
      <c r="E24" s="273"/>
      <c r="F24" s="273"/>
      <c r="G24" s="273"/>
      <c r="H24" s="273"/>
      <c r="I24" s="276"/>
      <c r="J24" s="276"/>
      <c r="K24" s="276"/>
      <c r="L24" s="276"/>
      <c r="M24" s="273"/>
      <c r="N24" s="273"/>
      <c r="O24" s="273"/>
      <c r="P24" s="273"/>
      <c r="Q24" s="276"/>
      <c r="R24" s="276"/>
      <c r="S24" s="276"/>
      <c r="T24" s="276"/>
    </row>
    <row r="25" spans="1:20">
      <c r="A25" s="273"/>
      <c r="B25" s="273"/>
      <c r="C25" s="273"/>
      <c r="D25" s="273"/>
      <c r="E25" s="273"/>
      <c r="F25" s="273"/>
      <c r="G25" s="273"/>
      <c r="H25" s="273"/>
      <c r="I25" s="276"/>
      <c r="J25" s="276"/>
      <c r="K25" s="276"/>
      <c r="L25" s="276"/>
      <c r="M25" s="273"/>
      <c r="N25" s="273"/>
      <c r="O25" s="273"/>
      <c r="P25" s="273"/>
      <c r="Q25" s="276"/>
      <c r="R25" s="276"/>
      <c r="S25" s="276"/>
      <c r="T25" s="276"/>
    </row>
    <row r="26" spans="1:20">
      <c r="A26" s="273"/>
      <c r="B26" s="273"/>
      <c r="C26" s="273"/>
      <c r="D26" s="273"/>
      <c r="E26" s="273"/>
      <c r="F26" s="273"/>
      <c r="G26" s="273"/>
      <c r="H26" s="273"/>
      <c r="I26" s="276"/>
      <c r="J26" s="276"/>
      <c r="K26" s="276"/>
      <c r="L26" s="276"/>
      <c r="M26" s="273"/>
      <c r="N26" s="273"/>
      <c r="O26" s="273"/>
      <c r="P26" s="273"/>
      <c r="Q26" s="276"/>
      <c r="R26" s="276"/>
      <c r="S26" s="276"/>
      <c r="T26" s="276"/>
    </row>
    <row r="27" spans="1:20">
      <c r="A27" s="273"/>
      <c r="B27" s="273"/>
      <c r="C27" s="273"/>
      <c r="D27" s="273"/>
      <c r="E27" s="273"/>
      <c r="F27" s="273"/>
      <c r="G27" s="273"/>
      <c r="H27" s="273"/>
      <c r="I27" s="276"/>
      <c r="J27" s="276"/>
      <c r="K27" s="276"/>
      <c r="L27" s="276"/>
      <c r="M27" s="273"/>
      <c r="N27" s="273"/>
      <c r="O27" s="273"/>
      <c r="P27" s="273"/>
      <c r="Q27" s="276"/>
      <c r="R27" s="276"/>
      <c r="S27" s="276"/>
      <c r="T27" s="276"/>
    </row>
    <row r="28" spans="1:20">
      <c r="A28" s="273"/>
      <c r="B28" s="273"/>
      <c r="C28" s="273"/>
      <c r="D28" s="273"/>
      <c r="E28" s="273"/>
      <c r="F28" s="273"/>
      <c r="G28" s="273"/>
      <c r="H28" s="273"/>
      <c r="I28" s="276"/>
      <c r="J28" s="276"/>
      <c r="K28" s="276"/>
      <c r="L28" s="276"/>
      <c r="M28" s="273"/>
      <c r="N28" s="273"/>
      <c r="O28" s="273"/>
      <c r="P28" s="273"/>
      <c r="Q28" s="276"/>
      <c r="R28" s="276"/>
      <c r="S28" s="276"/>
      <c r="T28" s="276"/>
    </row>
    <row r="29" spans="1:20">
      <c r="A29" s="273"/>
      <c r="B29" s="273"/>
      <c r="C29" s="273"/>
      <c r="D29" s="273"/>
      <c r="E29" s="273"/>
      <c r="F29" s="273"/>
      <c r="G29" s="273"/>
      <c r="H29" s="273"/>
      <c r="I29" s="276"/>
      <c r="J29" s="276"/>
      <c r="K29" s="276"/>
      <c r="L29" s="276"/>
      <c r="M29" s="273"/>
      <c r="N29" s="273"/>
      <c r="O29" s="273"/>
      <c r="P29" s="273"/>
      <c r="Q29" s="276"/>
      <c r="R29" s="276"/>
      <c r="S29" s="276"/>
      <c r="T29" s="276"/>
    </row>
    <row r="30" spans="1:20">
      <c r="A30" s="273"/>
      <c r="B30" s="273"/>
      <c r="C30" s="273"/>
      <c r="D30" s="273"/>
      <c r="E30" s="273"/>
      <c r="F30" s="273"/>
      <c r="G30" s="273"/>
      <c r="H30" s="273"/>
      <c r="I30" s="276"/>
      <c r="J30" s="276"/>
      <c r="K30" s="276"/>
      <c r="L30" s="276"/>
      <c r="M30" s="273"/>
      <c r="N30" s="273"/>
      <c r="O30" s="273"/>
      <c r="P30" s="273"/>
      <c r="Q30" s="276"/>
      <c r="R30" s="276"/>
      <c r="S30" s="276"/>
      <c r="T30" s="276"/>
    </row>
    <row r="31" spans="1:20">
      <c r="A31" s="273"/>
      <c r="B31" s="273"/>
      <c r="C31" s="273"/>
      <c r="D31" s="273"/>
      <c r="E31" s="273"/>
      <c r="F31" s="273"/>
      <c r="G31" s="273"/>
      <c r="H31" s="273"/>
      <c r="I31" s="276"/>
      <c r="J31" s="276"/>
      <c r="K31" s="276"/>
      <c r="L31" s="276"/>
      <c r="M31" s="273"/>
      <c r="N31" s="273"/>
      <c r="O31" s="273"/>
      <c r="P31" s="273"/>
      <c r="Q31" s="276"/>
      <c r="R31" s="276"/>
      <c r="S31" s="276"/>
      <c r="T31" s="276"/>
    </row>
    <row r="32" spans="1:20">
      <c r="A32" s="273"/>
      <c r="B32" s="273"/>
      <c r="C32" s="273"/>
      <c r="D32" s="273"/>
      <c r="E32" s="273"/>
      <c r="F32" s="273"/>
      <c r="G32" s="273"/>
      <c r="H32" s="273"/>
      <c r="I32" s="276"/>
      <c r="J32" s="276"/>
      <c r="K32" s="276"/>
      <c r="L32" s="276"/>
      <c r="M32" s="273"/>
      <c r="N32" s="273"/>
      <c r="O32" s="273"/>
      <c r="P32" s="273"/>
      <c r="Q32" s="276"/>
      <c r="R32" s="276"/>
      <c r="S32" s="276"/>
      <c r="T32" s="276"/>
    </row>
    <row r="33" spans="1:20">
      <c r="A33" s="273"/>
      <c r="B33" s="273"/>
      <c r="C33" s="273"/>
      <c r="D33" s="273"/>
      <c r="E33" s="273"/>
      <c r="F33" s="273"/>
      <c r="G33" s="273"/>
      <c r="H33" s="273"/>
      <c r="I33" s="276"/>
      <c r="J33" s="276"/>
      <c r="K33" s="276"/>
      <c r="L33" s="276"/>
      <c r="M33" s="273"/>
      <c r="N33" s="273"/>
      <c r="O33" s="273"/>
      <c r="P33" s="273"/>
      <c r="Q33" s="276"/>
      <c r="R33" s="276"/>
      <c r="S33" s="276"/>
      <c r="T33" s="276"/>
    </row>
    <row r="34" spans="1:20">
      <c r="A34" s="273"/>
      <c r="B34" s="273"/>
      <c r="C34" s="273"/>
      <c r="D34" s="273"/>
      <c r="E34" s="273"/>
      <c r="F34" s="273"/>
      <c r="G34" s="273"/>
      <c r="H34" s="273"/>
      <c r="I34" s="276"/>
      <c r="J34" s="276"/>
      <c r="K34" s="276"/>
      <c r="L34" s="276"/>
      <c r="M34" s="273"/>
      <c r="N34" s="273"/>
      <c r="O34" s="273"/>
      <c r="P34" s="273"/>
      <c r="Q34" s="276"/>
      <c r="R34" s="276"/>
      <c r="S34" s="276"/>
      <c r="T34" s="276"/>
    </row>
    <row r="35" spans="1:20">
      <c r="A35" s="273"/>
      <c r="B35" s="273"/>
      <c r="C35" s="273"/>
      <c r="D35" s="273"/>
      <c r="E35" s="273"/>
      <c r="F35" s="273"/>
      <c r="G35" s="273"/>
      <c r="H35" s="273"/>
      <c r="I35" s="276"/>
      <c r="J35" s="276"/>
      <c r="K35" s="276"/>
      <c r="L35" s="276"/>
      <c r="M35" s="273"/>
      <c r="N35" s="273"/>
      <c r="O35" s="273"/>
      <c r="P35" s="273"/>
      <c r="Q35" s="276"/>
      <c r="R35" s="276"/>
      <c r="S35" s="276"/>
      <c r="T35" s="276"/>
    </row>
    <row r="36" spans="1:20" ht="8.25" customHeight="1">
      <c r="A36" s="273"/>
      <c r="B36" s="273"/>
      <c r="C36" s="273"/>
      <c r="D36" s="273"/>
      <c r="E36" s="273"/>
      <c r="F36" s="273"/>
      <c r="G36" s="273"/>
      <c r="H36" s="273"/>
      <c r="I36" s="276"/>
      <c r="J36" s="276"/>
      <c r="K36" s="276"/>
      <c r="L36" s="276"/>
      <c r="M36" s="273"/>
      <c r="N36" s="273"/>
      <c r="O36" s="273"/>
      <c r="P36" s="273"/>
      <c r="Q36" s="276"/>
      <c r="R36" s="276"/>
      <c r="S36" s="276"/>
      <c r="T36" s="276"/>
    </row>
    <row r="37" spans="1:20" hidden="1">
      <c r="A37" s="273"/>
      <c r="B37" s="273"/>
      <c r="C37" s="273"/>
      <c r="D37" s="273"/>
      <c r="E37" s="273"/>
      <c r="F37" s="273"/>
      <c r="G37" s="273"/>
      <c r="H37" s="273"/>
      <c r="I37" s="276"/>
      <c r="J37" s="276"/>
      <c r="K37" s="276"/>
      <c r="L37" s="276"/>
      <c r="M37" s="273"/>
      <c r="N37" s="273"/>
      <c r="O37" s="273"/>
      <c r="P37" s="273"/>
      <c r="Q37" s="276"/>
      <c r="R37" s="276"/>
      <c r="S37" s="276"/>
      <c r="T37" s="276"/>
    </row>
    <row r="38" spans="1:20" hidden="1">
      <c r="A38" s="273"/>
      <c r="B38" s="273"/>
      <c r="C38" s="273"/>
      <c r="D38" s="273"/>
      <c r="E38" s="273"/>
      <c r="F38" s="273"/>
      <c r="G38" s="273"/>
      <c r="H38" s="273"/>
      <c r="I38" s="276"/>
      <c r="J38" s="276"/>
      <c r="K38" s="276"/>
      <c r="L38" s="276"/>
      <c r="M38" s="273"/>
      <c r="N38" s="273"/>
      <c r="O38" s="273"/>
      <c r="P38" s="273"/>
      <c r="Q38" s="276"/>
      <c r="R38" s="276"/>
      <c r="S38" s="276"/>
      <c r="T38" s="276"/>
    </row>
    <row r="39" spans="1:20" hidden="1">
      <c r="A39" s="273"/>
      <c r="B39" s="273"/>
      <c r="C39" s="273"/>
      <c r="D39" s="273"/>
      <c r="E39" s="273"/>
      <c r="F39" s="273"/>
      <c r="G39" s="273"/>
      <c r="H39" s="273"/>
      <c r="I39" s="276"/>
      <c r="J39" s="276"/>
      <c r="K39" s="276"/>
      <c r="L39" s="276"/>
      <c r="M39" s="273"/>
      <c r="N39" s="273"/>
      <c r="O39" s="273"/>
      <c r="P39" s="273"/>
      <c r="Q39" s="276"/>
      <c r="R39" s="276"/>
      <c r="S39" s="276"/>
      <c r="T39" s="276"/>
    </row>
    <row r="40" spans="1:20" ht="14.25" customHeight="1">
      <c r="A40" s="273"/>
      <c r="B40" s="273"/>
      <c r="C40" s="273"/>
      <c r="D40" s="273"/>
      <c r="E40" s="273"/>
      <c r="F40" s="273"/>
      <c r="G40" s="273"/>
      <c r="H40" s="273"/>
      <c r="I40" s="276"/>
      <c r="J40" s="276"/>
      <c r="K40" s="276"/>
      <c r="L40" s="276"/>
      <c r="M40" s="273"/>
      <c r="N40" s="273"/>
      <c r="O40" s="273"/>
      <c r="P40" s="273"/>
      <c r="Q40" s="276"/>
      <c r="R40" s="276"/>
      <c r="S40" s="276"/>
      <c r="T40" s="276"/>
    </row>
    <row r="41" spans="1:20">
      <c r="A41" s="278" t="s">
        <v>46</v>
      </c>
      <c r="B41" s="271"/>
      <c r="C41" s="271"/>
      <c r="D41" s="271"/>
      <c r="E41" s="271"/>
      <c r="F41" s="271"/>
      <c r="G41" s="271"/>
      <c r="H41" s="271"/>
      <c r="I41" s="271"/>
      <c r="J41" s="271"/>
      <c r="K41" s="278" t="s">
        <v>47</v>
      </c>
      <c r="L41" s="271"/>
      <c r="M41" s="271"/>
      <c r="N41" s="271"/>
      <c r="O41" s="271"/>
      <c r="P41" s="271"/>
      <c r="Q41" s="271"/>
      <c r="R41" s="271"/>
      <c r="S41" s="271"/>
      <c r="T41" s="271"/>
    </row>
    <row r="42" spans="1:20">
      <c r="A42" s="271"/>
      <c r="B42" s="271"/>
      <c r="C42" s="271"/>
      <c r="D42" s="271"/>
      <c r="E42" s="271"/>
      <c r="F42" s="271"/>
      <c r="G42" s="271"/>
      <c r="H42" s="271"/>
      <c r="I42" s="271"/>
      <c r="J42" s="271"/>
      <c r="K42" s="271"/>
      <c r="L42" s="271"/>
      <c r="M42" s="271"/>
      <c r="N42" s="271"/>
      <c r="O42" s="271"/>
      <c r="P42" s="271"/>
      <c r="Q42" s="271"/>
      <c r="R42" s="271"/>
      <c r="S42" s="271"/>
      <c r="T42" s="271"/>
    </row>
    <row r="43" spans="1:20" ht="9" customHeight="1">
      <c r="A43" s="272" t="s">
        <v>400</v>
      </c>
      <c r="B43" s="273"/>
      <c r="C43" s="273"/>
      <c r="D43" s="273"/>
      <c r="E43" s="273"/>
      <c r="F43" s="273"/>
      <c r="G43" s="273"/>
      <c r="H43" s="273"/>
      <c r="I43" s="273"/>
      <c r="J43" s="273"/>
      <c r="K43" s="274" t="s">
        <v>466</v>
      </c>
      <c r="L43" s="273"/>
      <c r="M43" s="273"/>
      <c r="N43" s="273"/>
      <c r="O43" s="273"/>
      <c r="P43" s="273"/>
      <c r="Q43" s="273"/>
      <c r="R43" s="273"/>
      <c r="S43" s="273"/>
      <c r="T43" s="273"/>
    </row>
    <row r="44" spans="1:20" ht="0.75" hidden="1" customHeight="1">
      <c r="A44" s="273"/>
      <c r="B44" s="273"/>
      <c r="C44" s="273"/>
      <c r="D44" s="273"/>
      <c r="E44" s="273"/>
      <c r="F44" s="273"/>
      <c r="G44" s="273"/>
      <c r="H44" s="273"/>
      <c r="I44" s="273"/>
      <c r="J44" s="273"/>
      <c r="K44" s="273"/>
      <c r="L44" s="273"/>
      <c r="M44" s="273"/>
      <c r="N44" s="273"/>
      <c r="O44" s="273"/>
      <c r="P44" s="273"/>
      <c r="Q44" s="273"/>
      <c r="R44" s="273"/>
      <c r="S44" s="273"/>
      <c r="T44" s="273"/>
    </row>
    <row r="45" spans="1:20" ht="12.75" hidden="1" customHeight="1">
      <c r="A45" s="273"/>
      <c r="B45" s="273"/>
      <c r="C45" s="273"/>
      <c r="D45" s="273"/>
      <c r="E45" s="273"/>
      <c r="F45" s="273"/>
      <c r="G45" s="273"/>
      <c r="H45" s="273"/>
      <c r="I45" s="273"/>
      <c r="J45" s="273"/>
      <c r="K45" s="273"/>
      <c r="L45" s="273"/>
      <c r="M45" s="273"/>
      <c r="N45" s="273"/>
      <c r="O45" s="273"/>
      <c r="P45" s="273"/>
      <c r="Q45" s="273"/>
      <c r="R45" s="273"/>
      <c r="S45" s="273"/>
      <c r="T45" s="273"/>
    </row>
    <row r="46" spans="1:20" hidden="1">
      <c r="A46" s="273"/>
      <c r="B46" s="273"/>
      <c r="C46" s="273"/>
      <c r="D46" s="273"/>
      <c r="E46" s="273"/>
      <c r="F46" s="273"/>
      <c r="G46" s="273"/>
      <c r="H46" s="273"/>
      <c r="I46" s="273"/>
      <c r="J46" s="273"/>
      <c r="K46" s="273"/>
      <c r="L46" s="273"/>
      <c r="M46" s="273"/>
      <c r="N46" s="273"/>
      <c r="O46" s="273"/>
      <c r="P46" s="273"/>
      <c r="Q46" s="273"/>
      <c r="R46" s="273"/>
      <c r="S46" s="273"/>
      <c r="T46" s="273"/>
    </row>
    <row r="47" spans="1:20" hidden="1">
      <c r="A47" s="273"/>
      <c r="B47" s="273"/>
      <c r="C47" s="273"/>
      <c r="D47" s="273"/>
      <c r="E47" s="273"/>
      <c r="F47" s="273"/>
      <c r="G47" s="273"/>
      <c r="H47" s="273"/>
      <c r="I47" s="273"/>
      <c r="J47" s="273"/>
      <c r="K47" s="273"/>
      <c r="L47" s="273"/>
      <c r="M47" s="273"/>
      <c r="N47" s="273"/>
      <c r="O47" s="273"/>
      <c r="P47" s="273"/>
      <c r="Q47" s="273"/>
      <c r="R47" s="273"/>
      <c r="S47" s="273"/>
      <c r="T47" s="273"/>
    </row>
    <row r="48" spans="1:20" hidden="1">
      <c r="A48" s="273"/>
      <c r="B48" s="273"/>
      <c r="C48" s="273"/>
      <c r="D48" s="273"/>
      <c r="E48" s="273"/>
      <c r="F48" s="273"/>
      <c r="G48" s="273"/>
      <c r="H48" s="273"/>
      <c r="I48" s="273"/>
      <c r="J48" s="273"/>
      <c r="K48" s="273"/>
      <c r="L48" s="273"/>
      <c r="M48" s="273"/>
      <c r="N48" s="273"/>
      <c r="O48" s="273"/>
      <c r="P48" s="273"/>
      <c r="Q48" s="273"/>
      <c r="R48" s="273"/>
      <c r="S48" s="273"/>
      <c r="T48" s="273"/>
    </row>
    <row r="49" spans="1:20" hidden="1">
      <c r="A49" s="273"/>
      <c r="B49" s="273"/>
      <c r="C49" s="273"/>
      <c r="D49" s="273"/>
      <c r="E49" s="273"/>
      <c r="F49" s="273"/>
      <c r="G49" s="273"/>
      <c r="H49" s="273"/>
      <c r="I49" s="273"/>
      <c r="J49" s="273"/>
      <c r="K49" s="273"/>
      <c r="L49" s="273"/>
      <c r="M49" s="273"/>
      <c r="N49" s="273"/>
      <c r="O49" s="273"/>
      <c r="P49" s="273"/>
      <c r="Q49" s="273"/>
      <c r="R49" s="273"/>
      <c r="S49" s="273"/>
      <c r="T49" s="273"/>
    </row>
    <row r="50" spans="1:20" hidden="1">
      <c r="A50" s="273"/>
      <c r="B50" s="273"/>
      <c r="C50" s="273"/>
      <c r="D50" s="273"/>
      <c r="E50" s="273"/>
      <c r="F50" s="273"/>
      <c r="G50" s="273"/>
      <c r="H50" s="273"/>
      <c r="I50" s="273"/>
      <c r="J50" s="273"/>
      <c r="K50" s="273"/>
      <c r="L50" s="273"/>
      <c r="M50" s="273"/>
      <c r="N50" s="273"/>
      <c r="O50" s="273"/>
      <c r="P50" s="273"/>
      <c r="Q50" s="273"/>
      <c r="R50" s="273"/>
      <c r="S50" s="273"/>
      <c r="T50" s="273"/>
    </row>
    <row r="51" spans="1:20" ht="10.5" hidden="1" customHeight="1">
      <c r="A51" s="273"/>
      <c r="B51" s="273"/>
      <c r="C51" s="273"/>
      <c r="D51" s="273"/>
      <c r="E51" s="273"/>
      <c r="F51" s="273"/>
      <c r="G51" s="273"/>
      <c r="H51" s="273"/>
      <c r="I51" s="273"/>
      <c r="J51" s="273"/>
      <c r="K51" s="273"/>
      <c r="L51" s="273"/>
      <c r="M51" s="273"/>
      <c r="N51" s="273"/>
      <c r="O51" s="273"/>
      <c r="P51" s="273"/>
      <c r="Q51" s="273"/>
      <c r="R51" s="273"/>
      <c r="S51" s="273"/>
      <c r="T51" s="273"/>
    </row>
    <row r="52" spans="1:20" ht="39.75" hidden="1" customHeight="1">
      <c r="A52" s="273"/>
      <c r="B52" s="273"/>
      <c r="C52" s="273"/>
      <c r="D52" s="273"/>
      <c r="E52" s="273"/>
      <c r="F52" s="273"/>
      <c r="G52" s="273"/>
      <c r="H52" s="273"/>
      <c r="I52" s="273"/>
      <c r="J52" s="273"/>
      <c r="K52" s="273"/>
      <c r="L52" s="273"/>
      <c r="M52" s="273"/>
      <c r="N52" s="273"/>
      <c r="O52" s="273"/>
      <c r="P52" s="273"/>
      <c r="Q52" s="273"/>
      <c r="R52" s="273"/>
      <c r="S52" s="273"/>
      <c r="T52" s="273"/>
    </row>
    <row r="53" spans="1:20" ht="37.5" customHeight="1">
      <c r="A53" s="273"/>
      <c r="B53" s="273"/>
      <c r="C53" s="273"/>
      <c r="D53" s="273"/>
      <c r="E53" s="273"/>
      <c r="F53" s="273"/>
      <c r="G53" s="273"/>
      <c r="H53" s="273"/>
      <c r="I53" s="273"/>
      <c r="J53" s="273"/>
      <c r="K53" s="273"/>
      <c r="L53" s="273"/>
      <c r="M53" s="273"/>
      <c r="N53" s="273"/>
      <c r="O53" s="273"/>
      <c r="P53" s="273"/>
      <c r="Q53" s="273"/>
      <c r="R53" s="273"/>
      <c r="S53" s="273"/>
      <c r="T53" s="273"/>
    </row>
  </sheetData>
  <mergeCells count="18">
    <mergeCell ref="A43:J53"/>
    <mergeCell ref="K43:T53"/>
    <mergeCell ref="E21:H22"/>
    <mergeCell ref="M21:P22"/>
    <mergeCell ref="E23:H40"/>
    <mergeCell ref="M23:P40"/>
    <mergeCell ref="A41:J42"/>
    <mergeCell ref="K41:T42"/>
    <mergeCell ref="A1:D2"/>
    <mergeCell ref="E1:H2"/>
    <mergeCell ref="I1:L2"/>
    <mergeCell ref="M1:P2"/>
    <mergeCell ref="Q1:T2"/>
    <mergeCell ref="A3:D40"/>
    <mergeCell ref="E3:H20"/>
    <mergeCell ref="I3:L40"/>
    <mergeCell ref="M3:P20"/>
    <mergeCell ref="Q3:T40"/>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B1:G15"/>
  <sheetViews>
    <sheetView workbookViewId="0"/>
  </sheetViews>
  <sheetFormatPr defaultColWidth="14.42578125" defaultRowHeight="15.75" customHeight="1"/>
  <cols>
    <col min="1" max="1" width="3" customWidth="1"/>
    <col min="2" max="3" width="21.5703125" customWidth="1"/>
    <col min="4" max="5" width="10.85546875" customWidth="1"/>
    <col min="6" max="7" width="21.5703125" customWidth="1"/>
  </cols>
  <sheetData>
    <row r="1" spans="2:7" ht="15.75" customHeight="1">
      <c r="B1" s="2" t="s">
        <v>371</v>
      </c>
      <c r="F1" s="185">
        <f>(COUNTA(B4:G15)-4)/9</f>
        <v>0</v>
      </c>
      <c r="G1" s="16" t="str">
        <f ca="1">IFERROR(__xludf.DUMMYFUNCTION("SPARKLINE(F1,{""charttype"",""bar"";""max"",1;""color1"",if(F1&gt;0.8,""green"",if(F1&gt;0.2,""gold"",""red""))})"),"")</f>
        <v/>
      </c>
    </row>
    <row r="3" spans="2:7" ht="15.75" customHeight="1">
      <c r="B3" s="186" t="s">
        <v>372</v>
      </c>
      <c r="C3" s="186" t="s">
        <v>297</v>
      </c>
      <c r="D3" s="268" t="s">
        <v>373</v>
      </c>
      <c r="E3" s="235"/>
      <c r="F3" s="186" t="s">
        <v>374</v>
      </c>
      <c r="G3" s="186" t="s">
        <v>375</v>
      </c>
    </row>
    <row r="4" spans="2:7" ht="15.75" customHeight="1">
      <c r="B4" s="269"/>
      <c r="C4" s="269"/>
      <c r="D4" s="270"/>
      <c r="E4" s="237"/>
      <c r="F4" s="269"/>
      <c r="G4" s="269"/>
    </row>
    <row r="5" spans="2:7" ht="15.75" customHeight="1">
      <c r="B5" s="265"/>
      <c r="C5" s="265"/>
      <c r="D5" s="236"/>
      <c r="E5" s="237"/>
      <c r="F5" s="265"/>
      <c r="G5" s="265"/>
    </row>
    <row r="6" spans="2:7" ht="15.75" customHeight="1">
      <c r="B6" s="265"/>
      <c r="C6" s="260"/>
      <c r="D6" s="236"/>
      <c r="E6" s="237"/>
      <c r="F6" s="260"/>
      <c r="G6" s="265"/>
    </row>
    <row r="7" spans="2:7" ht="15.75" customHeight="1">
      <c r="B7" s="265"/>
      <c r="C7" s="187" t="s">
        <v>376</v>
      </c>
      <c r="D7" s="236"/>
      <c r="E7" s="237"/>
      <c r="F7" s="187" t="s">
        <v>377</v>
      </c>
      <c r="G7" s="265"/>
    </row>
    <row r="8" spans="2:7" ht="15.75" customHeight="1">
      <c r="B8" s="265"/>
      <c r="C8" s="269"/>
      <c r="D8" s="236"/>
      <c r="E8" s="237"/>
      <c r="F8" s="269"/>
      <c r="G8" s="265"/>
    </row>
    <row r="9" spans="2:7" ht="15.75" customHeight="1">
      <c r="B9" s="265"/>
      <c r="C9" s="265"/>
      <c r="D9" s="236"/>
      <c r="E9" s="237"/>
      <c r="F9" s="265"/>
      <c r="G9" s="265"/>
    </row>
    <row r="10" spans="2:7" ht="15.75" customHeight="1">
      <c r="B10" s="265"/>
      <c r="C10" s="265"/>
      <c r="D10" s="236"/>
      <c r="E10" s="237"/>
      <c r="F10" s="265"/>
      <c r="G10" s="265"/>
    </row>
    <row r="11" spans="2:7" ht="15.75" customHeight="1">
      <c r="B11" s="260"/>
      <c r="C11" s="260"/>
      <c r="D11" s="238"/>
      <c r="E11" s="240"/>
      <c r="F11" s="260"/>
      <c r="G11" s="260"/>
    </row>
    <row r="12" spans="2:7" ht="15.75" customHeight="1">
      <c r="B12" s="268" t="s">
        <v>378</v>
      </c>
      <c r="C12" s="234"/>
      <c r="D12" s="235"/>
      <c r="E12" s="268" t="s">
        <v>379</v>
      </c>
      <c r="F12" s="234"/>
      <c r="G12" s="235"/>
    </row>
    <row r="13" spans="2:7" ht="15.75" customHeight="1">
      <c r="B13" s="270"/>
      <c r="C13" s="223"/>
      <c r="D13" s="237"/>
      <c r="E13" s="270"/>
      <c r="F13" s="223"/>
      <c r="G13" s="237"/>
    </row>
    <row r="14" spans="2:7" ht="15.75" customHeight="1">
      <c r="B14" s="236"/>
      <c r="C14" s="223"/>
      <c r="D14" s="237"/>
      <c r="E14" s="236"/>
      <c r="F14" s="223"/>
      <c r="G14" s="237"/>
    </row>
    <row r="15" spans="2:7" ht="15.75" customHeight="1">
      <c r="B15" s="238"/>
      <c r="C15" s="239"/>
      <c r="D15" s="240"/>
      <c r="E15" s="238"/>
      <c r="F15" s="239"/>
      <c r="G15" s="240"/>
    </row>
  </sheetData>
  <mergeCells count="12">
    <mergeCell ref="B12:D12"/>
    <mergeCell ref="B13:D15"/>
    <mergeCell ref="E12:G12"/>
    <mergeCell ref="E13:G15"/>
    <mergeCell ref="G4:G11"/>
    <mergeCell ref="D3:E3"/>
    <mergeCell ref="B4:B11"/>
    <mergeCell ref="C4:C6"/>
    <mergeCell ref="D4:E11"/>
    <mergeCell ref="F4:F6"/>
    <mergeCell ref="F8:F11"/>
    <mergeCell ref="C8:C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8"/>
  <sheetViews>
    <sheetView workbookViewId="0"/>
  </sheetViews>
  <sheetFormatPr defaultColWidth="14.42578125" defaultRowHeight="15.75" customHeight="1"/>
  <sheetData>
    <row r="1" spans="1:1" ht="15.75" customHeight="1">
      <c r="A1" s="9" t="s">
        <v>380</v>
      </c>
    </row>
    <row r="2" spans="1:1" ht="15.75" customHeight="1">
      <c r="A2" s="1" t="s">
        <v>381</v>
      </c>
    </row>
    <row r="3" spans="1:1" ht="15.75" customHeight="1">
      <c r="A3" s="1" t="s">
        <v>382</v>
      </c>
    </row>
    <row r="4" spans="1:1" ht="15.75" customHeight="1">
      <c r="A4" s="1" t="s">
        <v>383</v>
      </c>
    </row>
    <row r="6" spans="1:1" ht="15.75" customHeight="1">
      <c r="A6" s="1" t="s">
        <v>384</v>
      </c>
    </row>
    <row r="7" spans="1:1" ht="15.75" customHeight="1">
      <c r="A7" s="1" t="s">
        <v>385</v>
      </c>
    </row>
    <row r="8" spans="1:1" ht="15.75" customHeight="1">
      <c r="A8" s="1" t="s">
        <v>386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outlinePr summaryBelow="0" summaryRight="0"/>
  </sheetPr>
  <dimension ref="A1:G8"/>
  <sheetViews>
    <sheetView workbookViewId="0">
      <selection activeCell="D5" sqref="D5:E5"/>
    </sheetView>
  </sheetViews>
  <sheetFormatPr defaultColWidth="14.42578125" defaultRowHeight="15.75" customHeight="1"/>
  <cols>
    <col min="1" max="1" width="3" customWidth="1"/>
    <col min="2" max="2" width="28.7109375" customWidth="1"/>
    <col min="3" max="7" width="25.85546875" customWidth="1"/>
    <col min="8" max="9" width="21.5703125" customWidth="1"/>
  </cols>
  <sheetData>
    <row r="1" spans="1:7" ht="15.75" customHeight="1">
      <c r="A1" s="1"/>
      <c r="B1" s="227" t="s">
        <v>29</v>
      </c>
      <c r="C1" s="228"/>
      <c r="D1" s="221"/>
      <c r="E1" s="15">
        <f>COUNTA(B5,B7,D5,D7)/COUNTA(B4,B6,D4,D6)</f>
        <v>1</v>
      </c>
      <c r="F1" s="16" t="str">
        <f ca="1">IFERROR(__xludf.DUMMYFUNCTION("SPARKLINE(E1,{""charttype"",""bar"";""max"",1;""color1"",if(E1&gt;0.8,""green"",if(E1&gt;0.2,""gold"",""red""))})"),"")</f>
        <v/>
      </c>
    </row>
    <row r="3" spans="1:7" ht="15.75" customHeight="1">
      <c r="B3" s="229" t="s">
        <v>30</v>
      </c>
      <c r="C3" s="223"/>
      <c r="D3" s="229" t="s">
        <v>31</v>
      </c>
      <c r="E3" s="223"/>
    </row>
    <row r="4" spans="1:7" ht="15">
      <c r="B4" s="230" t="s">
        <v>32</v>
      </c>
      <c r="C4" s="221"/>
      <c r="D4" s="231" t="s">
        <v>33</v>
      </c>
      <c r="E4" s="221"/>
      <c r="F4" s="17"/>
    </row>
    <row r="5" spans="1:7" ht="135" customHeight="1">
      <c r="A5" s="1" t="s">
        <v>34</v>
      </c>
      <c r="B5" s="224" t="s">
        <v>463</v>
      </c>
      <c r="C5" s="225"/>
      <c r="D5" s="226" t="s">
        <v>465</v>
      </c>
      <c r="E5" s="221"/>
      <c r="F5" s="18"/>
      <c r="G5" s="18"/>
    </row>
    <row r="6" spans="1:7" ht="15.75" customHeight="1">
      <c r="B6" s="230" t="s">
        <v>35</v>
      </c>
      <c r="C6" s="221"/>
      <c r="D6" s="231" t="s">
        <v>36</v>
      </c>
      <c r="E6" s="221"/>
    </row>
    <row r="7" spans="1:7" ht="55.5" customHeight="1">
      <c r="A7" s="1" t="s">
        <v>34</v>
      </c>
      <c r="B7" s="224" t="s">
        <v>470</v>
      </c>
      <c r="C7" s="221"/>
      <c r="D7" s="226" t="s">
        <v>464</v>
      </c>
      <c r="E7" s="221"/>
    </row>
    <row r="8" spans="1:7" ht="15.75" customHeight="1">
      <c r="B8" s="232" t="s">
        <v>37</v>
      </c>
      <c r="C8" s="223"/>
      <c r="D8" s="232" t="s">
        <v>38</v>
      </c>
      <c r="E8" s="223"/>
    </row>
  </sheetData>
  <mergeCells count="13">
    <mergeCell ref="B6:C6"/>
    <mergeCell ref="D6:E6"/>
    <mergeCell ref="B7:C7"/>
    <mergeCell ref="D7:E7"/>
    <mergeCell ref="B8:C8"/>
    <mergeCell ref="D8:E8"/>
    <mergeCell ref="B5:C5"/>
    <mergeCell ref="D5:E5"/>
    <mergeCell ref="B1:D1"/>
    <mergeCell ref="B3:C3"/>
    <mergeCell ref="D3:E3"/>
    <mergeCell ref="B4:C4"/>
    <mergeCell ref="D4:E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outlinePr summaryBelow="0" summaryRight="0"/>
  </sheetPr>
  <dimension ref="A1:T1000"/>
  <sheetViews>
    <sheetView zoomScale="70" zoomScaleNormal="70" workbookViewId="0">
      <selection sqref="A1:T53"/>
    </sheetView>
  </sheetViews>
  <sheetFormatPr defaultColWidth="14.42578125" defaultRowHeight="15.75" customHeight="1"/>
  <cols>
    <col min="1" max="6" width="14.42578125" customWidth="1"/>
  </cols>
  <sheetData>
    <row r="1" spans="1:20" ht="12.75">
      <c r="A1" s="243" t="s">
        <v>39</v>
      </c>
      <c r="B1" s="244"/>
      <c r="C1" s="244"/>
      <c r="D1" s="245"/>
      <c r="E1" s="243" t="s">
        <v>40</v>
      </c>
      <c r="F1" s="244"/>
      <c r="G1" s="244"/>
      <c r="H1" s="245"/>
      <c r="I1" s="243" t="s">
        <v>41</v>
      </c>
      <c r="J1" s="244"/>
      <c r="K1" s="244"/>
      <c r="L1" s="245"/>
      <c r="M1" s="243" t="s">
        <v>42</v>
      </c>
      <c r="N1" s="244"/>
      <c r="O1" s="244"/>
      <c r="P1" s="245"/>
      <c r="Q1" s="243" t="s">
        <v>43</v>
      </c>
      <c r="R1" s="244"/>
      <c r="S1" s="244"/>
      <c r="T1" s="245"/>
    </row>
    <row r="2" spans="1:20" ht="25.5" customHeight="1">
      <c r="A2" s="246"/>
      <c r="B2" s="247"/>
      <c r="C2" s="247"/>
      <c r="D2" s="248"/>
      <c r="E2" s="246"/>
      <c r="F2" s="247"/>
      <c r="G2" s="247"/>
      <c r="H2" s="248"/>
      <c r="I2" s="246"/>
      <c r="J2" s="247"/>
      <c r="K2" s="247"/>
      <c r="L2" s="248"/>
      <c r="M2" s="246"/>
      <c r="N2" s="247"/>
      <c r="O2" s="247"/>
      <c r="P2" s="248"/>
      <c r="Q2" s="246"/>
      <c r="R2" s="247"/>
      <c r="S2" s="247"/>
      <c r="T2" s="248"/>
    </row>
    <row r="3" spans="1:20" ht="12.75">
      <c r="A3" s="233" t="s">
        <v>397</v>
      </c>
      <c r="B3" s="234"/>
      <c r="C3" s="234"/>
      <c r="D3" s="235"/>
      <c r="E3" s="249" t="s">
        <v>469</v>
      </c>
      <c r="F3" s="244"/>
      <c r="G3" s="244"/>
      <c r="H3" s="245"/>
      <c r="I3" s="252" t="s">
        <v>472</v>
      </c>
      <c r="J3" s="234"/>
      <c r="K3" s="234"/>
      <c r="L3" s="235"/>
      <c r="M3" s="249" t="s">
        <v>398</v>
      </c>
      <c r="N3" s="244"/>
      <c r="O3" s="244"/>
      <c r="P3" s="245"/>
      <c r="Q3" s="242" t="s">
        <v>468</v>
      </c>
      <c r="R3" s="234"/>
      <c r="S3" s="234"/>
      <c r="T3" s="235"/>
    </row>
    <row r="4" spans="1:20" ht="12.75">
      <c r="A4" s="236"/>
      <c r="B4" s="223"/>
      <c r="C4" s="223"/>
      <c r="D4" s="237"/>
      <c r="E4" s="250"/>
      <c r="F4" s="223"/>
      <c r="G4" s="223"/>
      <c r="H4" s="251"/>
      <c r="I4" s="236"/>
      <c r="J4" s="223"/>
      <c r="K4" s="223"/>
      <c r="L4" s="237"/>
      <c r="M4" s="250"/>
      <c r="N4" s="223"/>
      <c r="O4" s="223"/>
      <c r="P4" s="251"/>
      <c r="Q4" s="236"/>
      <c r="R4" s="223"/>
      <c r="S4" s="223"/>
      <c r="T4" s="237"/>
    </row>
    <row r="5" spans="1:20" ht="12.75">
      <c r="A5" s="236"/>
      <c r="B5" s="223"/>
      <c r="C5" s="223"/>
      <c r="D5" s="237"/>
      <c r="E5" s="250"/>
      <c r="F5" s="223"/>
      <c r="G5" s="223"/>
      <c r="H5" s="251"/>
      <c r="I5" s="236"/>
      <c r="J5" s="223"/>
      <c r="K5" s="223"/>
      <c r="L5" s="237"/>
      <c r="M5" s="250"/>
      <c r="N5" s="223"/>
      <c r="O5" s="223"/>
      <c r="P5" s="251"/>
      <c r="Q5" s="236"/>
      <c r="R5" s="223"/>
      <c r="S5" s="223"/>
      <c r="T5" s="237"/>
    </row>
    <row r="6" spans="1:20" ht="12.75">
      <c r="A6" s="236"/>
      <c r="B6" s="223"/>
      <c r="C6" s="223"/>
      <c r="D6" s="237"/>
      <c r="E6" s="250"/>
      <c r="F6" s="223"/>
      <c r="G6" s="223"/>
      <c r="H6" s="251"/>
      <c r="I6" s="236"/>
      <c r="J6" s="223"/>
      <c r="K6" s="223"/>
      <c r="L6" s="237"/>
      <c r="M6" s="250"/>
      <c r="N6" s="223"/>
      <c r="O6" s="223"/>
      <c r="P6" s="251"/>
      <c r="Q6" s="236"/>
      <c r="R6" s="223"/>
      <c r="S6" s="223"/>
      <c r="T6" s="237"/>
    </row>
    <row r="7" spans="1:20" ht="12.75">
      <c r="A7" s="236"/>
      <c r="B7" s="223"/>
      <c r="C7" s="223"/>
      <c r="D7" s="237"/>
      <c r="E7" s="250"/>
      <c r="F7" s="223"/>
      <c r="G7" s="223"/>
      <c r="H7" s="251"/>
      <c r="I7" s="236"/>
      <c r="J7" s="223"/>
      <c r="K7" s="223"/>
      <c r="L7" s="237"/>
      <c r="M7" s="250"/>
      <c r="N7" s="223"/>
      <c r="O7" s="223"/>
      <c r="P7" s="251"/>
      <c r="Q7" s="236"/>
      <c r="R7" s="223"/>
      <c r="S7" s="223"/>
      <c r="T7" s="237"/>
    </row>
    <row r="8" spans="1:20" ht="12.75">
      <c r="A8" s="236"/>
      <c r="B8" s="223"/>
      <c r="C8" s="223"/>
      <c r="D8" s="237"/>
      <c r="E8" s="250"/>
      <c r="F8" s="223"/>
      <c r="G8" s="223"/>
      <c r="H8" s="251"/>
      <c r="I8" s="236"/>
      <c r="J8" s="223"/>
      <c r="K8" s="223"/>
      <c r="L8" s="237"/>
      <c r="M8" s="250"/>
      <c r="N8" s="223"/>
      <c r="O8" s="223"/>
      <c r="P8" s="251"/>
      <c r="Q8" s="236"/>
      <c r="R8" s="223"/>
      <c r="S8" s="223"/>
      <c r="T8" s="237"/>
    </row>
    <row r="9" spans="1:20" ht="12.75">
      <c r="A9" s="236"/>
      <c r="B9" s="223"/>
      <c r="C9" s="223"/>
      <c r="D9" s="237"/>
      <c r="E9" s="250"/>
      <c r="F9" s="223"/>
      <c r="G9" s="223"/>
      <c r="H9" s="251"/>
      <c r="I9" s="236"/>
      <c r="J9" s="223"/>
      <c r="K9" s="223"/>
      <c r="L9" s="237"/>
      <c r="M9" s="250"/>
      <c r="N9" s="223"/>
      <c r="O9" s="223"/>
      <c r="P9" s="251"/>
      <c r="Q9" s="236"/>
      <c r="R9" s="223"/>
      <c r="S9" s="223"/>
      <c r="T9" s="237"/>
    </row>
    <row r="10" spans="1:20" ht="12.75">
      <c r="A10" s="236"/>
      <c r="B10" s="223"/>
      <c r="C10" s="223"/>
      <c r="D10" s="237"/>
      <c r="E10" s="250"/>
      <c r="F10" s="223"/>
      <c r="G10" s="223"/>
      <c r="H10" s="251"/>
      <c r="I10" s="236"/>
      <c r="J10" s="223"/>
      <c r="K10" s="223"/>
      <c r="L10" s="237"/>
      <c r="M10" s="250"/>
      <c r="N10" s="223"/>
      <c r="O10" s="223"/>
      <c r="P10" s="251"/>
      <c r="Q10" s="236"/>
      <c r="R10" s="223"/>
      <c r="S10" s="223"/>
      <c r="T10" s="237"/>
    </row>
    <row r="11" spans="1:20" ht="12.75">
      <c r="A11" s="236"/>
      <c r="B11" s="223"/>
      <c r="C11" s="223"/>
      <c r="D11" s="237"/>
      <c r="E11" s="250"/>
      <c r="F11" s="223"/>
      <c r="G11" s="223"/>
      <c r="H11" s="251"/>
      <c r="I11" s="236"/>
      <c r="J11" s="223"/>
      <c r="K11" s="223"/>
      <c r="L11" s="237"/>
      <c r="M11" s="250"/>
      <c r="N11" s="223"/>
      <c r="O11" s="223"/>
      <c r="P11" s="251"/>
      <c r="Q11" s="236"/>
      <c r="R11" s="223"/>
      <c r="S11" s="223"/>
      <c r="T11" s="237"/>
    </row>
    <row r="12" spans="1:20" ht="12.75">
      <c r="A12" s="236"/>
      <c r="B12" s="223"/>
      <c r="C12" s="223"/>
      <c r="D12" s="237"/>
      <c r="E12" s="250"/>
      <c r="F12" s="223"/>
      <c r="G12" s="223"/>
      <c r="H12" s="251"/>
      <c r="I12" s="236"/>
      <c r="J12" s="223"/>
      <c r="K12" s="223"/>
      <c r="L12" s="237"/>
      <c r="M12" s="250"/>
      <c r="N12" s="223"/>
      <c r="O12" s="223"/>
      <c r="P12" s="251"/>
      <c r="Q12" s="236"/>
      <c r="R12" s="223"/>
      <c r="S12" s="223"/>
      <c r="T12" s="237"/>
    </row>
    <row r="13" spans="1:20" ht="12.75">
      <c r="A13" s="236"/>
      <c r="B13" s="223"/>
      <c r="C13" s="223"/>
      <c r="D13" s="237"/>
      <c r="E13" s="250"/>
      <c r="F13" s="223"/>
      <c r="G13" s="223"/>
      <c r="H13" s="251"/>
      <c r="I13" s="236"/>
      <c r="J13" s="223"/>
      <c r="K13" s="223"/>
      <c r="L13" s="237"/>
      <c r="M13" s="250"/>
      <c r="N13" s="223"/>
      <c r="O13" s="223"/>
      <c r="P13" s="251"/>
      <c r="Q13" s="236"/>
      <c r="R13" s="223"/>
      <c r="S13" s="223"/>
      <c r="T13" s="237"/>
    </row>
    <row r="14" spans="1:20" ht="12.75">
      <c r="A14" s="236"/>
      <c r="B14" s="223"/>
      <c r="C14" s="223"/>
      <c r="D14" s="237"/>
      <c r="E14" s="250"/>
      <c r="F14" s="223"/>
      <c r="G14" s="223"/>
      <c r="H14" s="251"/>
      <c r="I14" s="236"/>
      <c r="J14" s="223"/>
      <c r="K14" s="223"/>
      <c r="L14" s="237"/>
      <c r="M14" s="250"/>
      <c r="N14" s="223"/>
      <c r="O14" s="223"/>
      <c r="P14" s="251"/>
      <c r="Q14" s="236"/>
      <c r="R14" s="223"/>
      <c r="S14" s="223"/>
      <c r="T14" s="237"/>
    </row>
    <row r="15" spans="1:20" ht="12.75">
      <c r="A15" s="236"/>
      <c r="B15" s="223"/>
      <c r="C15" s="223"/>
      <c r="D15" s="237"/>
      <c r="E15" s="250"/>
      <c r="F15" s="223"/>
      <c r="G15" s="223"/>
      <c r="H15" s="251"/>
      <c r="I15" s="236"/>
      <c r="J15" s="223"/>
      <c r="K15" s="223"/>
      <c r="L15" s="237"/>
      <c r="M15" s="250"/>
      <c r="N15" s="223"/>
      <c r="O15" s="223"/>
      <c r="P15" s="251"/>
      <c r="Q15" s="236"/>
      <c r="R15" s="223"/>
      <c r="S15" s="223"/>
      <c r="T15" s="237"/>
    </row>
    <row r="16" spans="1:20" ht="12.75">
      <c r="A16" s="236"/>
      <c r="B16" s="223"/>
      <c r="C16" s="223"/>
      <c r="D16" s="237"/>
      <c r="E16" s="250"/>
      <c r="F16" s="223"/>
      <c r="G16" s="223"/>
      <c r="H16" s="251"/>
      <c r="I16" s="236"/>
      <c r="J16" s="223"/>
      <c r="K16" s="223"/>
      <c r="L16" s="237"/>
      <c r="M16" s="250"/>
      <c r="N16" s="223"/>
      <c r="O16" s="223"/>
      <c r="P16" s="251"/>
      <c r="Q16" s="236"/>
      <c r="R16" s="223"/>
      <c r="S16" s="223"/>
      <c r="T16" s="237"/>
    </row>
    <row r="17" spans="1:20" ht="12.75">
      <c r="A17" s="236"/>
      <c r="B17" s="223"/>
      <c r="C17" s="223"/>
      <c r="D17" s="237"/>
      <c r="E17" s="250"/>
      <c r="F17" s="223"/>
      <c r="G17" s="223"/>
      <c r="H17" s="251"/>
      <c r="I17" s="236"/>
      <c r="J17" s="223"/>
      <c r="K17" s="223"/>
      <c r="L17" s="237"/>
      <c r="M17" s="250"/>
      <c r="N17" s="223"/>
      <c r="O17" s="223"/>
      <c r="P17" s="251"/>
      <c r="Q17" s="236"/>
      <c r="R17" s="223"/>
      <c r="S17" s="223"/>
      <c r="T17" s="237"/>
    </row>
    <row r="18" spans="1:20" ht="12.75">
      <c r="A18" s="236"/>
      <c r="B18" s="223"/>
      <c r="C18" s="223"/>
      <c r="D18" s="237"/>
      <c r="E18" s="250"/>
      <c r="F18" s="223"/>
      <c r="G18" s="223"/>
      <c r="H18" s="251"/>
      <c r="I18" s="236"/>
      <c r="J18" s="223"/>
      <c r="K18" s="223"/>
      <c r="L18" s="237"/>
      <c r="M18" s="250"/>
      <c r="N18" s="223"/>
      <c r="O18" s="223"/>
      <c r="P18" s="251"/>
      <c r="Q18" s="236"/>
      <c r="R18" s="223"/>
      <c r="S18" s="223"/>
      <c r="T18" s="237"/>
    </row>
    <row r="19" spans="1:20" ht="12.75">
      <c r="A19" s="236"/>
      <c r="B19" s="223"/>
      <c r="C19" s="223"/>
      <c r="D19" s="237"/>
      <c r="E19" s="250"/>
      <c r="F19" s="223"/>
      <c r="G19" s="223"/>
      <c r="H19" s="251"/>
      <c r="I19" s="236"/>
      <c r="J19" s="223"/>
      <c r="K19" s="223"/>
      <c r="L19" s="237"/>
      <c r="M19" s="250"/>
      <c r="N19" s="223"/>
      <c r="O19" s="223"/>
      <c r="P19" s="251"/>
      <c r="Q19" s="236"/>
      <c r="R19" s="223"/>
      <c r="S19" s="223"/>
      <c r="T19" s="237"/>
    </row>
    <row r="20" spans="1:20" ht="12.75">
      <c r="A20" s="236"/>
      <c r="B20" s="223"/>
      <c r="C20" s="223"/>
      <c r="D20" s="237"/>
      <c r="E20" s="246"/>
      <c r="F20" s="247"/>
      <c r="G20" s="247"/>
      <c r="H20" s="248"/>
      <c r="I20" s="236"/>
      <c r="J20" s="223"/>
      <c r="K20" s="223"/>
      <c r="L20" s="237"/>
      <c r="M20" s="246"/>
      <c r="N20" s="247"/>
      <c r="O20" s="247"/>
      <c r="P20" s="248"/>
      <c r="Q20" s="236"/>
      <c r="R20" s="223"/>
      <c r="S20" s="223"/>
      <c r="T20" s="237"/>
    </row>
    <row r="21" spans="1:20" ht="12.75">
      <c r="A21" s="236"/>
      <c r="B21" s="223"/>
      <c r="C21" s="223"/>
      <c r="D21" s="237"/>
      <c r="E21" s="243" t="s">
        <v>44</v>
      </c>
      <c r="F21" s="244"/>
      <c r="G21" s="244"/>
      <c r="H21" s="245"/>
      <c r="I21" s="236"/>
      <c r="J21" s="223"/>
      <c r="K21" s="223"/>
      <c r="L21" s="237"/>
      <c r="M21" s="243" t="s">
        <v>45</v>
      </c>
      <c r="N21" s="244"/>
      <c r="O21" s="244"/>
      <c r="P21" s="245"/>
      <c r="Q21" s="236"/>
      <c r="R21" s="223"/>
      <c r="S21" s="223"/>
      <c r="T21" s="237"/>
    </row>
    <row r="22" spans="1:20" ht="12.75">
      <c r="A22" s="236"/>
      <c r="B22" s="223"/>
      <c r="C22" s="223"/>
      <c r="D22" s="237"/>
      <c r="E22" s="246"/>
      <c r="F22" s="247"/>
      <c r="G22" s="247"/>
      <c r="H22" s="248"/>
      <c r="I22" s="236"/>
      <c r="J22" s="223"/>
      <c r="K22" s="223"/>
      <c r="L22" s="237"/>
      <c r="M22" s="246"/>
      <c r="N22" s="247"/>
      <c r="O22" s="247"/>
      <c r="P22" s="248"/>
      <c r="Q22" s="236"/>
      <c r="R22" s="223"/>
      <c r="S22" s="223"/>
      <c r="T22" s="237"/>
    </row>
    <row r="23" spans="1:20" ht="12.75">
      <c r="A23" s="236"/>
      <c r="B23" s="223"/>
      <c r="C23" s="223"/>
      <c r="D23" s="237"/>
      <c r="E23" s="233" t="s">
        <v>467</v>
      </c>
      <c r="F23" s="234"/>
      <c r="G23" s="234"/>
      <c r="H23" s="235"/>
      <c r="I23" s="236"/>
      <c r="J23" s="223"/>
      <c r="K23" s="223"/>
      <c r="L23" s="237"/>
      <c r="M23" s="233" t="s">
        <v>399</v>
      </c>
      <c r="N23" s="234"/>
      <c r="O23" s="234"/>
      <c r="P23" s="235"/>
      <c r="Q23" s="236"/>
      <c r="R23" s="223"/>
      <c r="S23" s="223"/>
      <c r="T23" s="237"/>
    </row>
    <row r="24" spans="1:20" ht="12.75">
      <c r="A24" s="236"/>
      <c r="B24" s="223"/>
      <c r="C24" s="223"/>
      <c r="D24" s="237"/>
      <c r="E24" s="236"/>
      <c r="F24" s="223"/>
      <c r="G24" s="223"/>
      <c r="H24" s="237"/>
      <c r="I24" s="236"/>
      <c r="J24" s="223"/>
      <c r="K24" s="223"/>
      <c r="L24" s="237"/>
      <c r="M24" s="236"/>
      <c r="N24" s="223"/>
      <c r="O24" s="223"/>
      <c r="P24" s="237"/>
      <c r="Q24" s="236"/>
      <c r="R24" s="223"/>
      <c r="S24" s="223"/>
      <c r="T24" s="237"/>
    </row>
    <row r="25" spans="1:20" ht="12.75">
      <c r="A25" s="236"/>
      <c r="B25" s="223"/>
      <c r="C25" s="223"/>
      <c r="D25" s="237"/>
      <c r="E25" s="236"/>
      <c r="F25" s="223"/>
      <c r="G25" s="223"/>
      <c r="H25" s="237"/>
      <c r="I25" s="236"/>
      <c r="J25" s="223"/>
      <c r="K25" s="223"/>
      <c r="L25" s="237"/>
      <c r="M25" s="236"/>
      <c r="N25" s="223"/>
      <c r="O25" s="223"/>
      <c r="P25" s="237"/>
      <c r="Q25" s="236"/>
      <c r="R25" s="223"/>
      <c r="S25" s="223"/>
      <c r="T25" s="237"/>
    </row>
    <row r="26" spans="1:20" ht="12.75">
      <c r="A26" s="236"/>
      <c r="B26" s="223"/>
      <c r="C26" s="223"/>
      <c r="D26" s="237"/>
      <c r="E26" s="236"/>
      <c r="F26" s="223"/>
      <c r="G26" s="223"/>
      <c r="H26" s="237"/>
      <c r="I26" s="236"/>
      <c r="J26" s="223"/>
      <c r="K26" s="223"/>
      <c r="L26" s="237"/>
      <c r="M26" s="236"/>
      <c r="N26" s="223"/>
      <c r="O26" s="223"/>
      <c r="P26" s="237"/>
      <c r="Q26" s="236"/>
      <c r="R26" s="223"/>
      <c r="S26" s="223"/>
      <c r="T26" s="237"/>
    </row>
    <row r="27" spans="1:20" ht="12.75">
      <c r="A27" s="236"/>
      <c r="B27" s="223"/>
      <c r="C27" s="223"/>
      <c r="D27" s="237"/>
      <c r="E27" s="236"/>
      <c r="F27" s="223"/>
      <c r="G27" s="223"/>
      <c r="H27" s="237"/>
      <c r="I27" s="236"/>
      <c r="J27" s="223"/>
      <c r="K27" s="223"/>
      <c r="L27" s="237"/>
      <c r="M27" s="236"/>
      <c r="N27" s="223"/>
      <c r="O27" s="223"/>
      <c r="P27" s="237"/>
      <c r="Q27" s="236"/>
      <c r="R27" s="223"/>
      <c r="S27" s="223"/>
      <c r="T27" s="237"/>
    </row>
    <row r="28" spans="1:20" ht="12.75">
      <c r="A28" s="236"/>
      <c r="B28" s="223"/>
      <c r="C28" s="223"/>
      <c r="D28" s="237"/>
      <c r="E28" s="236"/>
      <c r="F28" s="223"/>
      <c r="G28" s="223"/>
      <c r="H28" s="237"/>
      <c r="I28" s="236"/>
      <c r="J28" s="223"/>
      <c r="K28" s="223"/>
      <c r="L28" s="237"/>
      <c r="M28" s="236"/>
      <c r="N28" s="223"/>
      <c r="O28" s="223"/>
      <c r="P28" s="237"/>
      <c r="Q28" s="236"/>
      <c r="R28" s="223"/>
      <c r="S28" s="223"/>
      <c r="T28" s="237"/>
    </row>
    <row r="29" spans="1:20" ht="12.75">
      <c r="A29" s="236"/>
      <c r="B29" s="223"/>
      <c r="C29" s="223"/>
      <c r="D29" s="237"/>
      <c r="E29" s="236"/>
      <c r="F29" s="223"/>
      <c r="G29" s="223"/>
      <c r="H29" s="237"/>
      <c r="I29" s="236"/>
      <c r="J29" s="223"/>
      <c r="K29" s="223"/>
      <c r="L29" s="237"/>
      <c r="M29" s="236"/>
      <c r="N29" s="223"/>
      <c r="O29" s="223"/>
      <c r="P29" s="237"/>
      <c r="Q29" s="236"/>
      <c r="R29" s="223"/>
      <c r="S29" s="223"/>
      <c r="T29" s="237"/>
    </row>
    <row r="30" spans="1:20" ht="12.75">
      <c r="A30" s="236"/>
      <c r="B30" s="223"/>
      <c r="C30" s="223"/>
      <c r="D30" s="237"/>
      <c r="E30" s="236"/>
      <c r="F30" s="223"/>
      <c r="G30" s="223"/>
      <c r="H30" s="237"/>
      <c r="I30" s="236"/>
      <c r="J30" s="223"/>
      <c r="K30" s="223"/>
      <c r="L30" s="237"/>
      <c r="M30" s="236"/>
      <c r="N30" s="223"/>
      <c r="O30" s="223"/>
      <c r="P30" s="237"/>
      <c r="Q30" s="236"/>
      <c r="R30" s="223"/>
      <c r="S30" s="223"/>
      <c r="T30" s="237"/>
    </row>
    <row r="31" spans="1:20" ht="12.75">
      <c r="A31" s="236"/>
      <c r="B31" s="223"/>
      <c r="C31" s="223"/>
      <c r="D31" s="237"/>
      <c r="E31" s="236"/>
      <c r="F31" s="223"/>
      <c r="G31" s="223"/>
      <c r="H31" s="237"/>
      <c r="I31" s="236"/>
      <c r="J31" s="223"/>
      <c r="K31" s="223"/>
      <c r="L31" s="237"/>
      <c r="M31" s="236"/>
      <c r="N31" s="223"/>
      <c r="O31" s="223"/>
      <c r="P31" s="237"/>
      <c r="Q31" s="236"/>
      <c r="R31" s="223"/>
      <c r="S31" s="223"/>
      <c r="T31" s="237"/>
    </row>
    <row r="32" spans="1:20" ht="12.75">
      <c r="A32" s="236"/>
      <c r="B32" s="223"/>
      <c r="C32" s="223"/>
      <c r="D32" s="237"/>
      <c r="E32" s="236"/>
      <c r="F32" s="223"/>
      <c r="G32" s="223"/>
      <c r="H32" s="237"/>
      <c r="I32" s="236"/>
      <c r="J32" s="223"/>
      <c r="K32" s="223"/>
      <c r="L32" s="237"/>
      <c r="M32" s="236"/>
      <c r="N32" s="223"/>
      <c r="O32" s="223"/>
      <c r="P32" s="237"/>
      <c r="Q32" s="236"/>
      <c r="R32" s="223"/>
      <c r="S32" s="223"/>
      <c r="T32" s="237"/>
    </row>
    <row r="33" spans="1:20" ht="12.75">
      <c r="A33" s="236"/>
      <c r="B33" s="223"/>
      <c r="C33" s="223"/>
      <c r="D33" s="237"/>
      <c r="E33" s="236"/>
      <c r="F33" s="223"/>
      <c r="G33" s="223"/>
      <c r="H33" s="237"/>
      <c r="I33" s="236"/>
      <c r="J33" s="223"/>
      <c r="K33" s="223"/>
      <c r="L33" s="237"/>
      <c r="M33" s="236"/>
      <c r="N33" s="223"/>
      <c r="O33" s="223"/>
      <c r="P33" s="237"/>
      <c r="Q33" s="236"/>
      <c r="R33" s="223"/>
      <c r="S33" s="223"/>
      <c r="T33" s="237"/>
    </row>
    <row r="34" spans="1:20" ht="12.75">
      <c r="A34" s="236"/>
      <c r="B34" s="223"/>
      <c r="C34" s="223"/>
      <c r="D34" s="237"/>
      <c r="E34" s="236"/>
      <c r="F34" s="223"/>
      <c r="G34" s="223"/>
      <c r="H34" s="237"/>
      <c r="I34" s="236"/>
      <c r="J34" s="223"/>
      <c r="K34" s="223"/>
      <c r="L34" s="237"/>
      <c r="M34" s="236"/>
      <c r="N34" s="223"/>
      <c r="O34" s="223"/>
      <c r="P34" s="237"/>
      <c r="Q34" s="236"/>
      <c r="R34" s="223"/>
      <c r="S34" s="223"/>
      <c r="T34" s="237"/>
    </row>
    <row r="35" spans="1:20" ht="12.75">
      <c r="A35" s="236"/>
      <c r="B35" s="223"/>
      <c r="C35" s="223"/>
      <c r="D35" s="237"/>
      <c r="E35" s="236"/>
      <c r="F35" s="223"/>
      <c r="G35" s="223"/>
      <c r="H35" s="237"/>
      <c r="I35" s="236"/>
      <c r="J35" s="223"/>
      <c r="K35" s="223"/>
      <c r="L35" s="237"/>
      <c r="M35" s="236"/>
      <c r="N35" s="223"/>
      <c r="O35" s="223"/>
      <c r="P35" s="237"/>
      <c r="Q35" s="236"/>
      <c r="R35" s="223"/>
      <c r="S35" s="223"/>
      <c r="T35" s="237"/>
    </row>
    <row r="36" spans="1:20" ht="12.75">
      <c r="A36" s="236"/>
      <c r="B36" s="223"/>
      <c r="C36" s="223"/>
      <c r="D36" s="237"/>
      <c r="E36" s="236"/>
      <c r="F36" s="223"/>
      <c r="G36" s="223"/>
      <c r="H36" s="237"/>
      <c r="I36" s="236"/>
      <c r="J36" s="223"/>
      <c r="K36" s="223"/>
      <c r="L36" s="237"/>
      <c r="M36" s="236"/>
      <c r="N36" s="223"/>
      <c r="O36" s="223"/>
      <c r="P36" s="237"/>
      <c r="Q36" s="236"/>
      <c r="R36" s="223"/>
      <c r="S36" s="223"/>
      <c r="T36" s="237"/>
    </row>
    <row r="37" spans="1:20" ht="12.75">
      <c r="A37" s="236"/>
      <c r="B37" s="223"/>
      <c r="C37" s="223"/>
      <c r="D37" s="237"/>
      <c r="E37" s="236"/>
      <c r="F37" s="223"/>
      <c r="G37" s="223"/>
      <c r="H37" s="237"/>
      <c r="I37" s="236"/>
      <c r="J37" s="223"/>
      <c r="K37" s="223"/>
      <c r="L37" s="237"/>
      <c r="M37" s="236"/>
      <c r="N37" s="223"/>
      <c r="O37" s="223"/>
      <c r="P37" s="237"/>
      <c r="Q37" s="236"/>
      <c r="R37" s="223"/>
      <c r="S37" s="223"/>
      <c r="T37" s="237"/>
    </row>
    <row r="38" spans="1:20" ht="12.75">
      <c r="A38" s="236"/>
      <c r="B38" s="223"/>
      <c r="C38" s="223"/>
      <c r="D38" s="237"/>
      <c r="E38" s="236"/>
      <c r="F38" s="223"/>
      <c r="G38" s="223"/>
      <c r="H38" s="237"/>
      <c r="I38" s="236"/>
      <c r="J38" s="223"/>
      <c r="K38" s="223"/>
      <c r="L38" s="237"/>
      <c r="M38" s="236"/>
      <c r="N38" s="223"/>
      <c r="O38" s="223"/>
      <c r="P38" s="237"/>
      <c r="Q38" s="236"/>
      <c r="R38" s="223"/>
      <c r="S38" s="223"/>
      <c r="T38" s="237"/>
    </row>
    <row r="39" spans="1:20" ht="12.75">
      <c r="A39" s="236"/>
      <c r="B39" s="223"/>
      <c r="C39" s="223"/>
      <c r="D39" s="237"/>
      <c r="E39" s="236"/>
      <c r="F39" s="223"/>
      <c r="G39" s="223"/>
      <c r="H39" s="237"/>
      <c r="I39" s="236"/>
      <c r="J39" s="223"/>
      <c r="K39" s="223"/>
      <c r="L39" s="237"/>
      <c r="M39" s="236"/>
      <c r="N39" s="223"/>
      <c r="O39" s="223"/>
      <c r="P39" s="237"/>
      <c r="Q39" s="236"/>
      <c r="R39" s="223"/>
      <c r="S39" s="223"/>
      <c r="T39" s="237"/>
    </row>
    <row r="40" spans="1:20" ht="107.25" customHeight="1">
      <c r="A40" s="238"/>
      <c r="B40" s="239"/>
      <c r="C40" s="239"/>
      <c r="D40" s="240"/>
      <c r="E40" s="238"/>
      <c r="F40" s="239"/>
      <c r="G40" s="239"/>
      <c r="H40" s="240"/>
      <c r="I40" s="238"/>
      <c r="J40" s="239"/>
      <c r="K40" s="239"/>
      <c r="L40" s="240"/>
      <c r="M40" s="238"/>
      <c r="N40" s="239"/>
      <c r="O40" s="239"/>
      <c r="P40" s="240"/>
      <c r="Q40" s="238"/>
      <c r="R40" s="239"/>
      <c r="S40" s="239"/>
      <c r="T40" s="240"/>
    </row>
    <row r="41" spans="1:20" ht="12.75">
      <c r="A41" s="241" t="s">
        <v>46</v>
      </c>
      <c r="B41" s="234"/>
      <c r="C41" s="234"/>
      <c r="D41" s="234"/>
      <c r="E41" s="234"/>
      <c r="F41" s="234"/>
      <c r="G41" s="234"/>
      <c r="H41" s="234"/>
      <c r="I41" s="234"/>
      <c r="J41" s="235"/>
      <c r="K41" s="241" t="s">
        <v>47</v>
      </c>
      <c r="L41" s="234"/>
      <c r="M41" s="234"/>
      <c r="N41" s="234"/>
      <c r="O41" s="234"/>
      <c r="P41" s="234"/>
      <c r="Q41" s="234"/>
      <c r="R41" s="234"/>
      <c r="S41" s="234"/>
      <c r="T41" s="235"/>
    </row>
    <row r="42" spans="1:20" ht="12.75">
      <c r="A42" s="238"/>
      <c r="B42" s="239"/>
      <c r="C42" s="239"/>
      <c r="D42" s="239"/>
      <c r="E42" s="239"/>
      <c r="F42" s="239"/>
      <c r="G42" s="239"/>
      <c r="H42" s="239"/>
      <c r="I42" s="239"/>
      <c r="J42" s="240"/>
      <c r="K42" s="238"/>
      <c r="L42" s="239"/>
      <c r="M42" s="239"/>
      <c r="N42" s="239"/>
      <c r="O42" s="239"/>
      <c r="P42" s="239"/>
      <c r="Q42" s="239"/>
      <c r="R42" s="239"/>
      <c r="S42" s="239"/>
      <c r="T42" s="240"/>
    </row>
    <row r="43" spans="1:20" ht="12.75">
      <c r="A43" s="233" t="s">
        <v>400</v>
      </c>
      <c r="B43" s="234"/>
      <c r="C43" s="234"/>
      <c r="D43" s="234"/>
      <c r="E43" s="234"/>
      <c r="F43" s="234"/>
      <c r="G43" s="234"/>
      <c r="H43" s="234"/>
      <c r="I43" s="234"/>
      <c r="J43" s="235"/>
      <c r="K43" s="242" t="s">
        <v>466</v>
      </c>
      <c r="L43" s="234"/>
      <c r="M43" s="234"/>
      <c r="N43" s="234"/>
      <c r="O43" s="234"/>
      <c r="P43" s="234"/>
      <c r="Q43" s="234"/>
      <c r="R43" s="234"/>
      <c r="S43" s="234"/>
      <c r="T43" s="235"/>
    </row>
    <row r="44" spans="1:20" ht="12.75">
      <c r="A44" s="236"/>
      <c r="B44" s="223"/>
      <c r="C44" s="223"/>
      <c r="D44" s="223"/>
      <c r="E44" s="223"/>
      <c r="F44" s="223"/>
      <c r="G44" s="223"/>
      <c r="H44" s="223"/>
      <c r="I44" s="223"/>
      <c r="J44" s="237"/>
      <c r="K44" s="236"/>
      <c r="L44" s="223"/>
      <c r="M44" s="223"/>
      <c r="N44" s="223"/>
      <c r="O44" s="223"/>
      <c r="P44" s="223"/>
      <c r="Q44" s="223"/>
      <c r="R44" s="223"/>
      <c r="S44" s="223"/>
      <c r="T44" s="237"/>
    </row>
    <row r="45" spans="1:20" ht="12.75">
      <c r="A45" s="236"/>
      <c r="B45" s="223"/>
      <c r="C45" s="223"/>
      <c r="D45" s="223"/>
      <c r="E45" s="223"/>
      <c r="F45" s="223"/>
      <c r="G45" s="223"/>
      <c r="H45" s="223"/>
      <c r="I45" s="223"/>
      <c r="J45" s="237"/>
      <c r="K45" s="236"/>
      <c r="L45" s="223"/>
      <c r="M45" s="223"/>
      <c r="N45" s="223"/>
      <c r="O45" s="223"/>
      <c r="P45" s="223"/>
      <c r="Q45" s="223"/>
      <c r="R45" s="223"/>
      <c r="S45" s="223"/>
      <c r="T45" s="237"/>
    </row>
    <row r="46" spans="1:20" ht="12.75">
      <c r="A46" s="236"/>
      <c r="B46" s="223"/>
      <c r="C46" s="223"/>
      <c r="D46" s="223"/>
      <c r="E46" s="223"/>
      <c r="F46" s="223"/>
      <c r="G46" s="223"/>
      <c r="H46" s="223"/>
      <c r="I46" s="223"/>
      <c r="J46" s="237"/>
      <c r="K46" s="236"/>
      <c r="L46" s="223"/>
      <c r="M46" s="223"/>
      <c r="N46" s="223"/>
      <c r="O46" s="223"/>
      <c r="P46" s="223"/>
      <c r="Q46" s="223"/>
      <c r="R46" s="223"/>
      <c r="S46" s="223"/>
      <c r="T46" s="237"/>
    </row>
    <row r="47" spans="1:20" ht="12.75">
      <c r="A47" s="236"/>
      <c r="B47" s="223"/>
      <c r="C47" s="223"/>
      <c r="D47" s="223"/>
      <c r="E47" s="223"/>
      <c r="F47" s="223"/>
      <c r="G47" s="223"/>
      <c r="H47" s="223"/>
      <c r="I47" s="223"/>
      <c r="J47" s="237"/>
      <c r="K47" s="236"/>
      <c r="L47" s="223"/>
      <c r="M47" s="223"/>
      <c r="N47" s="223"/>
      <c r="O47" s="223"/>
      <c r="P47" s="223"/>
      <c r="Q47" s="223"/>
      <c r="R47" s="223"/>
      <c r="S47" s="223"/>
      <c r="T47" s="237"/>
    </row>
    <row r="48" spans="1:20" ht="12.75">
      <c r="A48" s="236"/>
      <c r="B48" s="223"/>
      <c r="C48" s="223"/>
      <c r="D48" s="223"/>
      <c r="E48" s="223"/>
      <c r="F48" s="223"/>
      <c r="G48" s="223"/>
      <c r="H48" s="223"/>
      <c r="I48" s="223"/>
      <c r="J48" s="237"/>
      <c r="K48" s="236"/>
      <c r="L48" s="223"/>
      <c r="M48" s="223"/>
      <c r="N48" s="223"/>
      <c r="O48" s="223"/>
      <c r="P48" s="223"/>
      <c r="Q48" s="223"/>
      <c r="R48" s="223"/>
      <c r="S48" s="223"/>
      <c r="T48" s="237"/>
    </row>
    <row r="49" spans="1:20" ht="12.75">
      <c r="A49" s="236"/>
      <c r="B49" s="223"/>
      <c r="C49" s="223"/>
      <c r="D49" s="223"/>
      <c r="E49" s="223"/>
      <c r="F49" s="223"/>
      <c r="G49" s="223"/>
      <c r="H49" s="223"/>
      <c r="I49" s="223"/>
      <c r="J49" s="237"/>
      <c r="K49" s="236"/>
      <c r="L49" s="223"/>
      <c r="M49" s="223"/>
      <c r="N49" s="223"/>
      <c r="O49" s="223"/>
      <c r="P49" s="223"/>
      <c r="Q49" s="223"/>
      <c r="R49" s="223"/>
      <c r="S49" s="223"/>
      <c r="T49" s="237"/>
    </row>
    <row r="50" spans="1:20" ht="12.75">
      <c r="A50" s="236"/>
      <c r="B50" s="223"/>
      <c r="C50" s="223"/>
      <c r="D50" s="223"/>
      <c r="E50" s="223"/>
      <c r="F50" s="223"/>
      <c r="G50" s="223"/>
      <c r="H50" s="223"/>
      <c r="I50" s="223"/>
      <c r="J50" s="237"/>
      <c r="K50" s="236"/>
      <c r="L50" s="223"/>
      <c r="M50" s="223"/>
      <c r="N50" s="223"/>
      <c r="O50" s="223"/>
      <c r="P50" s="223"/>
      <c r="Q50" s="223"/>
      <c r="R50" s="223"/>
      <c r="S50" s="223"/>
      <c r="T50" s="237"/>
    </row>
    <row r="51" spans="1:20" ht="12.75">
      <c r="A51" s="236"/>
      <c r="B51" s="223"/>
      <c r="C51" s="223"/>
      <c r="D51" s="223"/>
      <c r="E51" s="223"/>
      <c r="F51" s="223"/>
      <c r="G51" s="223"/>
      <c r="H51" s="223"/>
      <c r="I51" s="223"/>
      <c r="J51" s="237"/>
      <c r="K51" s="236"/>
      <c r="L51" s="223"/>
      <c r="M51" s="223"/>
      <c r="N51" s="223"/>
      <c r="O51" s="223"/>
      <c r="P51" s="223"/>
      <c r="Q51" s="223"/>
      <c r="R51" s="223"/>
      <c r="S51" s="223"/>
      <c r="T51" s="237"/>
    </row>
    <row r="52" spans="1:20" ht="12.75">
      <c r="A52" s="236"/>
      <c r="B52" s="223"/>
      <c r="C52" s="223"/>
      <c r="D52" s="223"/>
      <c r="E52" s="223"/>
      <c r="F52" s="223"/>
      <c r="G52" s="223"/>
      <c r="H52" s="223"/>
      <c r="I52" s="223"/>
      <c r="J52" s="237"/>
      <c r="K52" s="236"/>
      <c r="L52" s="223"/>
      <c r="M52" s="223"/>
      <c r="N52" s="223"/>
      <c r="O52" s="223"/>
      <c r="P52" s="223"/>
      <c r="Q52" s="223"/>
      <c r="R52" s="223"/>
      <c r="S52" s="223"/>
      <c r="T52" s="237"/>
    </row>
    <row r="53" spans="1:20" ht="12.75">
      <c r="A53" s="238"/>
      <c r="B53" s="239"/>
      <c r="C53" s="239"/>
      <c r="D53" s="239"/>
      <c r="E53" s="239"/>
      <c r="F53" s="239"/>
      <c r="G53" s="239"/>
      <c r="H53" s="239"/>
      <c r="I53" s="239"/>
      <c r="J53" s="240"/>
      <c r="K53" s="238"/>
      <c r="L53" s="239"/>
      <c r="M53" s="239"/>
      <c r="N53" s="239"/>
      <c r="O53" s="239"/>
      <c r="P53" s="239"/>
      <c r="Q53" s="239"/>
      <c r="R53" s="239"/>
      <c r="S53" s="239"/>
      <c r="T53" s="240"/>
    </row>
    <row r="54" spans="1:20" ht="12.75"/>
    <row r="55" spans="1:20" ht="12.75"/>
    <row r="56" spans="1:20" ht="12.75"/>
    <row r="57" spans="1:20" ht="12.75"/>
    <row r="58" spans="1:20" ht="12.75"/>
    <row r="59" spans="1:20" ht="12.75"/>
    <row r="60" spans="1:20" ht="12.75"/>
    <row r="61" spans="1:20" ht="12.75"/>
    <row r="62" spans="1:20" ht="12.75"/>
    <row r="63" spans="1:20" ht="12.75"/>
    <row r="64" spans="1:20"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row r="988" ht="12.75"/>
    <row r="989" ht="12.75"/>
    <row r="990" ht="12.75"/>
    <row r="991" ht="12.75"/>
    <row r="992" ht="12.75"/>
    <row r="993" ht="12.75"/>
    <row r="994" ht="12.75"/>
    <row r="995" ht="12.75"/>
    <row r="996" ht="12.75"/>
    <row r="997" ht="12.75"/>
    <row r="998" ht="12.75"/>
    <row r="999" ht="12.75"/>
    <row r="1000" ht="12.75"/>
  </sheetData>
  <mergeCells count="18">
    <mergeCell ref="A1:D2"/>
    <mergeCell ref="E1:H2"/>
    <mergeCell ref="I1:L2"/>
    <mergeCell ref="Q1:T2"/>
    <mergeCell ref="A3:D40"/>
    <mergeCell ref="Q3:T40"/>
    <mergeCell ref="M21:P22"/>
    <mergeCell ref="M1:P2"/>
    <mergeCell ref="M3:P20"/>
    <mergeCell ref="E3:H20"/>
    <mergeCell ref="E21:H22"/>
    <mergeCell ref="I3:L40"/>
    <mergeCell ref="E23:H40"/>
    <mergeCell ref="M23:P40"/>
    <mergeCell ref="A41:J42"/>
    <mergeCell ref="A43:J53"/>
    <mergeCell ref="K43:T53"/>
    <mergeCell ref="K41:T42"/>
  </mergeCell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outlinePr summaryBelow="0" summaryRight="0"/>
  </sheetPr>
  <dimension ref="A3:F15"/>
  <sheetViews>
    <sheetView workbookViewId="0">
      <selection activeCell="G7" sqref="G7"/>
    </sheetView>
  </sheetViews>
  <sheetFormatPr defaultColWidth="14.42578125" defaultRowHeight="15.75" customHeight="1"/>
  <cols>
    <col min="1" max="1" width="5.140625" customWidth="1"/>
    <col min="2" max="2" width="25.85546875" customWidth="1"/>
    <col min="3" max="3" width="21.5703125" customWidth="1"/>
    <col min="4" max="4" width="19.7109375" customWidth="1"/>
    <col min="5" max="5" width="33.42578125" customWidth="1"/>
    <col min="6" max="6" width="24" customWidth="1"/>
  </cols>
  <sheetData>
    <row r="3" spans="1:6" ht="15">
      <c r="A3" s="253" t="s">
        <v>48</v>
      </c>
      <c r="B3" s="228"/>
      <c r="C3" s="228"/>
      <c r="D3" s="228"/>
      <c r="E3" s="228"/>
      <c r="F3" s="221"/>
    </row>
    <row r="4" spans="1:6" ht="29.25">
      <c r="A4" s="19" t="s">
        <v>49</v>
      </c>
      <c r="B4" s="20" t="s">
        <v>50</v>
      </c>
      <c r="C4" s="20" t="s">
        <v>51</v>
      </c>
      <c r="D4" s="20" t="s">
        <v>52</v>
      </c>
      <c r="E4" s="20" t="s">
        <v>53</v>
      </c>
      <c r="F4" s="195" t="s">
        <v>54</v>
      </c>
    </row>
    <row r="5" spans="1:6" ht="28.5" customHeight="1">
      <c r="A5" s="21">
        <v>1</v>
      </c>
      <c r="B5" s="22" t="s">
        <v>403</v>
      </c>
      <c r="C5" s="190" t="s">
        <v>421</v>
      </c>
      <c r="D5" s="23">
        <v>89131811250</v>
      </c>
      <c r="E5" s="192" t="s">
        <v>426</v>
      </c>
      <c r="F5" s="191" t="s">
        <v>427</v>
      </c>
    </row>
    <row r="6" spans="1:6" ht="60">
      <c r="A6" s="21">
        <v>2</v>
      </c>
      <c r="B6" s="23" t="s">
        <v>417</v>
      </c>
      <c r="C6" s="190" t="s">
        <v>422</v>
      </c>
      <c r="D6" s="23"/>
      <c r="E6" s="192" t="s">
        <v>428</v>
      </c>
      <c r="F6" s="191" t="s">
        <v>427</v>
      </c>
    </row>
    <row r="7" spans="1:6" ht="35.25" customHeight="1">
      <c r="A7" s="21">
        <v>3</v>
      </c>
      <c r="B7" s="22" t="s">
        <v>418</v>
      </c>
      <c r="C7" s="192" t="s">
        <v>423</v>
      </c>
      <c r="D7" s="23"/>
      <c r="E7" s="191" t="s">
        <v>429</v>
      </c>
      <c r="F7" s="191" t="s">
        <v>427</v>
      </c>
    </row>
    <row r="8" spans="1:6" ht="45">
      <c r="A8" s="21">
        <v>4</v>
      </c>
      <c r="B8" s="24" t="s">
        <v>419</v>
      </c>
      <c r="C8" s="194" t="s">
        <v>424</v>
      </c>
      <c r="D8" s="25"/>
      <c r="E8" s="193" t="s">
        <v>429</v>
      </c>
      <c r="F8" s="191" t="s">
        <v>427</v>
      </c>
    </row>
    <row r="9" spans="1:6" ht="15">
      <c r="A9" s="21">
        <v>5</v>
      </c>
      <c r="B9" s="23" t="s">
        <v>420</v>
      </c>
      <c r="C9" s="191" t="s">
        <v>425</v>
      </c>
      <c r="D9" s="23"/>
      <c r="E9" s="191" t="s">
        <v>430</v>
      </c>
      <c r="F9" s="191" t="s">
        <v>427</v>
      </c>
    </row>
    <row r="10" spans="1:6" ht="15.75" customHeight="1">
      <c r="A10" s="8"/>
      <c r="B10" s="7" t="s">
        <v>55</v>
      </c>
    </row>
    <row r="11" spans="1:6" ht="15.75" customHeight="1">
      <c r="A11" s="8"/>
    </row>
    <row r="12" spans="1:6" ht="15.75" customHeight="1">
      <c r="A12" s="8"/>
    </row>
    <row r="13" spans="1:6" ht="15.75" customHeight="1">
      <c r="A13" s="8"/>
    </row>
    <row r="14" spans="1:6" ht="15.75" customHeight="1">
      <c r="A14" s="8"/>
    </row>
    <row r="15" spans="1:6" ht="15.75" customHeight="1">
      <c r="A15" s="8"/>
    </row>
  </sheetData>
  <mergeCells count="1">
    <mergeCell ref="A3:F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52"/>
  <sheetViews>
    <sheetView topLeftCell="A104" workbookViewId="0">
      <selection activeCell="L90" sqref="L90"/>
    </sheetView>
  </sheetViews>
  <sheetFormatPr defaultRowHeight="12.75"/>
  <cols>
    <col min="2" max="2" width="49.42578125" customWidth="1"/>
    <col min="3" max="3" width="19" customWidth="1"/>
    <col min="4" max="4" width="21.85546875" customWidth="1"/>
    <col min="5" max="5" width="12.7109375" customWidth="1"/>
    <col min="6" max="6" width="16.42578125" customWidth="1"/>
    <col min="7" max="7" width="24.140625" customWidth="1"/>
    <col min="8" max="8" width="15.7109375" customWidth="1"/>
    <col min="9" max="9" width="14.5703125" customWidth="1"/>
  </cols>
  <sheetData>
    <row r="1" spans="2:12" ht="20.25">
      <c r="B1" s="26" t="s">
        <v>56</v>
      </c>
    </row>
    <row r="2" spans="2:12" ht="15.75">
      <c r="B2" s="27"/>
    </row>
    <row r="3" spans="2:12" ht="165">
      <c r="B3" s="28" t="s">
        <v>57</v>
      </c>
      <c r="J3" s="28"/>
      <c r="K3" s="28"/>
      <c r="L3" s="28"/>
    </row>
    <row r="6" spans="2:12" ht="20.25">
      <c r="B6" s="26" t="s">
        <v>58</v>
      </c>
    </row>
    <row r="7" spans="2:12" ht="15">
      <c r="B7" s="29"/>
    </row>
    <row r="8" spans="2:12" ht="18">
      <c r="B8" s="30" t="s">
        <v>59</v>
      </c>
    </row>
    <row r="9" spans="2:12" ht="18">
      <c r="B9" s="31"/>
    </row>
    <row r="10" spans="2:12" ht="18">
      <c r="B10" s="32">
        <v>10</v>
      </c>
      <c r="C10" s="33">
        <v>1</v>
      </c>
      <c r="D10" s="34" t="s">
        <v>60</v>
      </c>
      <c r="E10" s="35"/>
      <c r="F10" s="36"/>
    </row>
    <row r="11" spans="2:12" ht="18">
      <c r="B11" s="32">
        <v>11</v>
      </c>
      <c r="C11" s="33">
        <v>1</v>
      </c>
      <c r="D11" s="34" t="s">
        <v>61</v>
      </c>
      <c r="E11" s="35"/>
      <c r="F11" s="36"/>
    </row>
    <row r="12" spans="2:12" ht="18">
      <c r="B12" s="32">
        <v>12</v>
      </c>
      <c r="C12" s="33">
        <v>1</v>
      </c>
      <c r="D12" s="34" t="s">
        <v>62</v>
      </c>
      <c r="E12" s="35"/>
      <c r="F12" s="36"/>
    </row>
    <row r="13" spans="2:12" ht="18">
      <c r="B13" s="32">
        <v>13</v>
      </c>
      <c r="C13" s="33">
        <v>1</v>
      </c>
      <c r="D13" s="34" t="s">
        <v>63</v>
      </c>
      <c r="E13" s="35"/>
      <c r="F13" s="36"/>
    </row>
    <row r="14" spans="2:12" ht="18">
      <c r="B14" s="32">
        <v>14</v>
      </c>
      <c r="C14" s="33">
        <v>1</v>
      </c>
      <c r="D14" s="34" t="s">
        <v>64</v>
      </c>
      <c r="E14" s="35"/>
      <c r="F14" s="36"/>
    </row>
    <row r="15" spans="2:12" ht="18">
      <c r="B15" s="32">
        <v>15</v>
      </c>
      <c r="C15" s="33">
        <v>1</v>
      </c>
      <c r="D15" s="34" t="s">
        <v>65</v>
      </c>
      <c r="E15" s="35"/>
      <c r="F15" s="36"/>
    </row>
    <row r="16" spans="2:12" ht="18">
      <c r="B16" s="32">
        <v>16</v>
      </c>
      <c r="C16" s="33">
        <v>1</v>
      </c>
      <c r="D16" s="34" t="s">
        <v>66</v>
      </c>
      <c r="E16" s="35"/>
      <c r="F16" s="36"/>
    </row>
    <row r="17" spans="2:6" ht="18">
      <c r="B17" s="32">
        <v>17</v>
      </c>
      <c r="C17" s="33">
        <v>3</v>
      </c>
      <c r="D17" s="34" t="s">
        <v>67</v>
      </c>
      <c r="E17" s="35"/>
      <c r="F17" s="36"/>
    </row>
    <row r="18" spans="2:6" ht="15">
      <c r="B18" s="37" t="s">
        <v>68</v>
      </c>
      <c r="C18" s="38">
        <f>SUM(C10:C17)</f>
        <v>10</v>
      </c>
      <c r="D18" s="35"/>
      <c r="E18" s="35"/>
    </row>
    <row r="19" spans="2:6" ht="18">
      <c r="B19" s="30" t="s">
        <v>69</v>
      </c>
      <c r="C19" s="38"/>
      <c r="D19" s="35"/>
      <c r="E19" s="35"/>
    </row>
    <row r="20" spans="2:6" ht="18">
      <c r="B20" s="31"/>
      <c r="C20" s="38"/>
      <c r="D20" s="35"/>
      <c r="E20" s="35"/>
    </row>
    <row r="21" spans="2:6" ht="18">
      <c r="B21" s="32">
        <v>20</v>
      </c>
      <c r="C21" s="33">
        <v>1</v>
      </c>
      <c r="D21" s="34" t="s">
        <v>70</v>
      </c>
      <c r="E21" s="35"/>
    </row>
    <row r="22" spans="2:6" ht="18">
      <c r="B22" s="32">
        <v>21</v>
      </c>
      <c r="C22" s="33">
        <v>1</v>
      </c>
      <c r="D22" s="34" t="s">
        <v>71</v>
      </c>
      <c r="E22" s="35"/>
    </row>
    <row r="23" spans="2:6" ht="18">
      <c r="B23" s="32">
        <v>22</v>
      </c>
      <c r="C23" s="33">
        <v>1</v>
      </c>
      <c r="D23" s="34" t="s">
        <v>72</v>
      </c>
      <c r="E23" s="35"/>
    </row>
    <row r="24" spans="2:6" ht="18">
      <c r="B24" s="32">
        <v>23</v>
      </c>
      <c r="C24" s="33">
        <v>1</v>
      </c>
      <c r="D24" s="34" t="s">
        <v>73</v>
      </c>
      <c r="E24" s="35"/>
    </row>
    <row r="25" spans="2:6" ht="18">
      <c r="B25" s="32">
        <v>24</v>
      </c>
      <c r="C25" s="33">
        <v>1</v>
      </c>
      <c r="D25" s="34" t="s">
        <v>74</v>
      </c>
      <c r="E25" s="35"/>
    </row>
    <row r="26" spans="2:6" ht="18">
      <c r="B26" s="32">
        <v>25</v>
      </c>
      <c r="C26" s="33">
        <v>1</v>
      </c>
      <c r="D26" s="34" t="s">
        <v>75</v>
      </c>
      <c r="E26" s="35"/>
    </row>
    <row r="27" spans="2:6" ht="18">
      <c r="B27" s="32">
        <v>26</v>
      </c>
      <c r="C27" s="33">
        <v>1</v>
      </c>
      <c r="D27" s="34" t="s">
        <v>76</v>
      </c>
      <c r="E27" s="35"/>
    </row>
    <row r="28" spans="2:6" ht="18">
      <c r="B28" s="32">
        <v>27</v>
      </c>
      <c r="C28" s="33">
        <v>3</v>
      </c>
      <c r="D28" s="34" t="s">
        <v>77</v>
      </c>
      <c r="E28" s="35"/>
    </row>
    <row r="29" spans="2:6" ht="15">
      <c r="B29" s="37" t="s">
        <v>68</v>
      </c>
      <c r="C29" s="38">
        <f>SUM(C21:C28)</f>
        <v>10</v>
      </c>
      <c r="D29" s="35"/>
      <c r="E29" s="35"/>
    </row>
    <row r="30" spans="2:6" ht="18">
      <c r="B30" s="30" t="s">
        <v>78</v>
      </c>
      <c r="C30" s="38"/>
      <c r="D30" s="35"/>
      <c r="E30" s="35"/>
    </row>
    <row r="31" spans="2:6" ht="18">
      <c r="B31" s="31"/>
      <c r="C31" s="38"/>
      <c r="D31" s="35"/>
      <c r="E31" s="35"/>
    </row>
    <row r="32" spans="2:6" ht="18">
      <c r="B32" s="32">
        <v>30</v>
      </c>
      <c r="C32" s="33">
        <v>1</v>
      </c>
      <c r="D32" s="34" t="s">
        <v>79</v>
      </c>
      <c r="E32" s="35"/>
    </row>
    <row r="33" spans="2:5" ht="18">
      <c r="B33" s="32">
        <v>31</v>
      </c>
      <c r="C33" s="33">
        <v>1</v>
      </c>
      <c r="D33" s="34" t="s">
        <v>80</v>
      </c>
      <c r="E33" s="35"/>
    </row>
    <row r="34" spans="2:5" ht="18">
      <c r="B34" s="32">
        <v>32</v>
      </c>
      <c r="C34" s="33">
        <v>1</v>
      </c>
      <c r="D34" s="34" t="s">
        <v>81</v>
      </c>
      <c r="E34" s="35"/>
    </row>
    <row r="35" spans="2:5" ht="18">
      <c r="B35" s="32">
        <v>33</v>
      </c>
      <c r="C35" s="33">
        <v>1</v>
      </c>
      <c r="D35" s="34" t="s">
        <v>82</v>
      </c>
      <c r="E35" s="35"/>
    </row>
    <row r="36" spans="2:5" ht="18">
      <c r="B36" s="32">
        <v>34</v>
      </c>
      <c r="C36" s="33">
        <v>1</v>
      </c>
      <c r="D36" s="34" t="s">
        <v>83</v>
      </c>
      <c r="E36" s="35"/>
    </row>
    <row r="37" spans="2:5" ht="18">
      <c r="B37" s="32">
        <v>35</v>
      </c>
      <c r="C37" s="33">
        <v>1</v>
      </c>
      <c r="D37" s="34" t="s">
        <v>84</v>
      </c>
      <c r="E37" s="35"/>
    </row>
    <row r="38" spans="2:5" ht="18">
      <c r="B38" s="32">
        <v>36</v>
      </c>
      <c r="C38" s="33">
        <v>1</v>
      </c>
      <c r="D38" s="34" t="s">
        <v>85</v>
      </c>
      <c r="E38" s="35"/>
    </row>
    <row r="39" spans="2:5" ht="18">
      <c r="B39" s="32">
        <v>37</v>
      </c>
      <c r="C39" s="33">
        <v>3</v>
      </c>
      <c r="D39" s="34" t="s">
        <v>86</v>
      </c>
      <c r="E39" s="35"/>
    </row>
    <row r="40" spans="2:5" ht="15">
      <c r="B40" s="37" t="s">
        <v>68</v>
      </c>
      <c r="C40" s="38">
        <f>SUM(C32:C39)</f>
        <v>10</v>
      </c>
      <c r="D40" s="35"/>
      <c r="E40" s="35"/>
    </row>
    <row r="41" spans="2:5" ht="18">
      <c r="B41" s="30" t="s">
        <v>87</v>
      </c>
      <c r="C41" s="38"/>
      <c r="D41" s="35"/>
      <c r="E41" s="35"/>
    </row>
    <row r="42" spans="2:5" ht="18">
      <c r="B42" s="31"/>
      <c r="C42" s="38"/>
      <c r="D42" s="35"/>
      <c r="E42" s="35"/>
    </row>
    <row r="43" spans="2:5" ht="18">
      <c r="B43" s="32">
        <v>40</v>
      </c>
      <c r="C43" s="33">
        <v>1</v>
      </c>
      <c r="D43" s="34" t="s">
        <v>88</v>
      </c>
      <c r="E43" s="35"/>
    </row>
    <row r="44" spans="2:5" ht="18">
      <c r="B44" s="32">
        <v>41</v>
      </c>
      <c r="C44" s="33">
        <v>1</v>
      </c>
      <c r="D44" s="34" t="s">
        <v>89</v>
      </c>
      <c r="E44" s="35"/>
    </row>
    <row r="45" spans="2:5" ht="18">
      <c r="B45" s="32">
        <v>42</v>
      </c>
      <c r="C45" s="33">
        <v>1</v>
      </c>
      <c r="D45" s="34" t="s">
        <v>90</v>
      </c>
      <c r="E45" s="35"/>
    </row>
    <row r="46" spans="2:5" ht="18">
      <c r="B46" s="32">
        <v>43</v>
      </c>
      <c r="C46" s="33">
        <v>1</v>
      </c>
      <c r="D46" s="34" t="s">
        <v>91</v>
      </c>
      <c r="E46" s="35"/>
    </row>
    <row r="47" spans="2:5" ht="18">
      <c r="B47" s="32">
        <v>44</v>
      </c>
      <c r="C47" s="33">
        <v>1</v>
      </c>
      <c r="D47" s="34" t="s">
        <v>92</v>
      </c>
      <c r="E47" s="35"/>
    </row>
    <row r="48" spans="2:5" ht="18">
      <c r="B48" s="32">
        <v>45</v>
      </c>
      <c r="C48" s="33">
        <v>1</v>
      </c>
      <c r="D48" s="34" t="s">
        <v>93</v>
      </c>
      <c r="E48" s="35"/>
    </row>
    <row r="49" spans="2:5" ht="18">
      <c r="B49" s="32">
        <v>46</v>
      </c>
      <c r="C49" s="33">
        <v>1</v>
      </c>
      <c r="D49" s="34" t="s">
        <v>94</v>
      </c>
      <c r="E49" s="35"/>
    </row>
    <row r="50" spans="2:5" ht="18">
      <c r="B50" s="32">
        <v>47</v>
      </c>
      <c r="C50" s="33">
        <v>3</v>
      </c>
      <c r="D50" s="34" t="s">
        <v>95</v>
      </c>
      <c r="E50" s="35"/>
    </row>
    <row r="51" spans="2:5" ht="15">
      <c r="B51" s="37" t="s">
        <v>68</v>
      </c>
      <c r="C51" s="38">
        <f>SUM(C43:C50)</f>
        <v>10</v>
      </c>
      <c r="D51" s="35"/>
      <c r="E51" s="35"/>
    </row>
    <row r="52" spans="2:5" ht="18">
      <c r="B52" s="30" t="s">
        <v>96</v>
      </c>
      <c r="C52" s="38"/>
      <c r="D52" s="35"/>
      <c r="E52" s="35"/>
    </row>
    <row r="53" spans="2:5" ht="18">
      <c r="B53" s="31"/>
      <c r="C53" s="38"/>
      <c r="D53" s="35"/>
      <c r="E53" s="35"/>
    </row>
    <row r="54" spans="2:5" ht="18">
      <c r="B54" s="32">
        <v>50</v>
      </c>
      <c r="C54" s="33">
        <v>1</v>
      </c>
      <c r="D54" s="34" t="s">
        <v>97</v>
      </c>
      <c r="E54" s="35"/>
    </row>
    <row r="55" spans="2:5" ht="18">
      <c r="B55" s="32">
        <v>51</v>
      </c>
      <c r="C55" s="33">
        <v>1</v>
      </c>
      <c r="D55" s="34" t="s">
        <v>98</v>
      </c>
      <c r="E55" s="35"/>
    </row>
    <row r="56" spans="2:5" ht="18">
      <c r="B56" s="32">
        <v>52</v>
      </c>
      <c r="C56" s="33">
        <v>1</v>
      </c>
      <c r="D56" s="34" t="s">
        <v>99</v>
      </c>
      <c r="E56" s="35"/>
    </row>
    <row r="57" spans="2:5" ht="18">
      <c r="B57" s="32">
        <v>53</v>
      </c>
      <c r="C57" s="33">
        <v>1</v>
      </c>
      <c r="D57" s="34" t="s">
        <v>100</v>
      </c>
      <c r="E57" s="35"/>
    </row>
    <row r="58" spans="2:5" ht="18">
      <c r="B58" s="32">
        <v>54</v>
      </c>
      <c r="C58" s="33">
        <v>1</v>
      </c>
      <c r="D58" s="34" t="s">
        <v>101</v>
      </c>
      <c r="E58" s="35"/>
    </row>
    <row r="59" spans="2:5" ht="18">
      <c r="B59" s="32">
        <v>55</v>
      </c>
      <c r="C59" s="33">
        <v>1</v>
      </c>
      <c r="D59" s="34" t="s">
        <v>102</v>
      </c>
      <c r="E59" s="35"/>
    </row>
    <row r="60" spans="2:5" ht="18">
      <c r="B60" s="32">
        <v>56</v>
      </c>
      <c r="C60" s="33">
        <v>1</v>
      </c>
      <c r="D60" s="34" t="s">
        <v>103</v>
      </c>
      <c r="E60" s="35"/>
    </row>
    <row r="61" spans="2:5" ht="18">
      <c r="B61" s="32">
        <v>57</v>
      </c>
      <c r="C61" s="33">
        <v>3</v>
      </c>
      <c r="D61" s="34" t="s">
        <v>104</v>
      </c>
      <c r="E61" s="35"/>
    </row>
    <row r="62" spans="2:5" ht="15">
      <c r="B62" s="37" t="s">
        <v>68</v>
      </c>
      <c r="C62" s="38">
        <f>SUM(C54:C61)</f>
        <v>10</v>
      </c>
      <c r="D62" s="35"/>
      <c r="E62" s="35"/>
    </row>
    <row r="63" spans="2:5" ht="18">
      <c r="B63" s="30" t="s">
        <v>105</v>
      </c>
      <c r="C63" s="38"/>
      <c r="D63" s="35"/>
      <c r="E63" s="35"/>
    </row>
    <row r="64" spans="2:5" ht="18">
      <c r="B64" s="31"/>
      <c r="C64" s="38"/>
      <c r="D64" s="35"/>
      <c r="E64" s="35"/>
    </row>
    <row r="65" spans="2:5" ht="18">
      <c r="B65" s="32">
        <v>60</v>
      </c>
      <c r="C65" s="33">
        <v>1</v>
      </c>
      <c r="D65" s="34" t="s">
        <v>106</v>
      </c>
      <c r="E65" s="35"/>
    </row>
    <row r="66" spans="2:5" ht="18">
      <c r="B66" s="32">
        <v>61</v>
      </c>
      <c r="C66" s="33">
        <v>1</v>
      </c>
      <c r="D66" s="34" t="s">
        <v>107</v>
      </c>
      <c r="E66" s="35"/>
    </row>
    <row r="67" spans="2:5" ht="18">
      <c r="B67" s="32">
        <v>62</v>
      </c>
      <c r="C67" s="33">
        <v>1</v>
      </c>
      <c r="D67" s="34" t="s">
        <v>108</v>
      </c>
      <c r="E67" s="35"/>
    </row>
    <row r="68" spans="2:5" ht="18">
      <c r="B68" s="32">
        <v>63</v>
      </c>
      <c r="C68" s="33">
        <v>1</v>
      </c>
      <c r="D68" s="34" t="s">
        <v>109</v>
      </c>
      <c r="E68" s="35"/>
    </row>
    <row r="69" spans="2:5" ht="18">
      <c r="B69" s="32">
        <v>64</v>
      </c>
      <c r="C69" s="33">
        <v>1</v>
      </c>
      <c r="D69" s="34" t="s">
        <v>110</v>
      </c>
      <c r="E69" s="35"/>
    </row>
    <row r="70" spans="2:5" ht="18">
      <c r="B70" s="32">
        <v>65</v>
      </c>
      <c r="C70" s="33">
        <v>1</v>
      </c>
      <c r="D70" s="34" t="s">
        <v>111</v>
      </c>
      <c r="E70" s="35"/>
    </row>
    <row r="71" spans="2:5" ht="18">
      <c r="B71" s="32">
        <v>66</v>
      </c>
      <c r="C71" s="33">
        <v>1</v>
      </c>
      <c r="D71" s="34" t="s">
        <v>112</v>
      </c>
      <c r="E71" s="35"/>
    </row>
    <row r="72" spans="2:5" ht="18">
      <c r="B72" s="32">
        <v>67</v>
      </c>
      <c r="C72" s="33">
        <v>3</v>
      </c>
      <c r="D72" s="34" t="s">
        <v>113</v>
      </c>
      <c r="E72" s="35"/>
    </row>
    <row r="73" spans="2:5" ht="15">
      <c r="B73" s="37" t="s">
        <v>68</v>
      </c>
      <c r="C73" s="38">
        <f>SUM(C65:C72)</f>
        <v>10</v>
      </c>
      <c r="D73" s="35"/>
      <c r="E73" s="35"/>
    </row>
    <row r="74" spans="2:5" ht="18">
      <c r="B74" s="30" t="s">
        <v>114</v>
      </c>
      <c r="C74" s="38"/>
      <c r="D74" s="35"/>
      <c r="E74" s="35"/>
    </row>
    <row r="75" spans="2:5" ht="18">
      <c r="B75" s="31"/>
      <c r="C75" s="38"/>
      <c r="D75" s="35"/>
      <c r="E75" s="35"/>
    </row>
    <row r="76" spans="2:5" ht="18">
      <c r="B76" s="32">
        <v>70</v>
      </c>
      <c r="C76" s="33">
        <v>1</v>
      </c>
      <c r="D76" s="34" t="s">
        <v>115</v>
      </c>
      <c r="E76" s="35"/>
    </row>
    <row r="77" spans="2:5" ht="18">
      <c r="B77" s="32">
        <v>71</v>
      </c>
      <c r="C77" s="33">
        <v>1</v>
      </c>
      <c r="D77" s="34" t="s">
        <v>116</v>
      </c>
      <c r="E77" s="35"/>
    </row>
    <row r="78" spans="2:5" ht="18">
      <c r="B78" s="32">
        <v>72</v>
      </c>
      <c r="C78" s="33">
        <v>1</v>
      </c>
      <c r="D78" s="34" t="s">
        <v>117</v>
      </c>
      <c r="E78" s="35"/>
    </row>
    <row r="79" spans="2:5" ht="18">
      <c r="B79" s="32">
        <v>73</v>
      </c>
      <c r="C79" s="33">
        <v>1</v>
      </c>
      <c r="D79" s="34" t="s">
        <v>118</v>
      </c>
      <c r="E79" s="35"/>
    </row>
    <row r="80" spans="2:5" ht="18">
      <c r="B80" s="32">
        <v>74</v>
      </c>
      <c r="C80" s="33">
        <v>1</v>
      </c>
      <c r="D80" s="34" t="s">
        <v>119</v>
      </c>
      <c r="E80" s="35"/>
    </row>
    <row r="81" spans="2:14" ht="18">
      <c r="B81" s="32">
        <v>75</v>
      </c>
      <c r="C81" s="33">
        <v>1</v>
      </c>
      <c r="D81" s="34" t="s">
        <v>120</v>
      </c>
      <c r="E81" s="35"/>
    </row>
    <row r="82" spans="2:14" ht="18">
      <c r="B82" s="32">
        <v>76</v>
      </c>
      <c r="C82" s="33">
        <v>1</v>
      </c>
      <c r="D82" s="34" t="s">
        <v>121</v>
      </c>
      <c r="E82" s="35"/>
    </row>
    <row r="83" spans="2:14" ht="18">
      <c r="B83" s="32">
        <v>77</v>
      </c>
      <c r="C83" s="33">
        <v>3</v>
      </c>
      <c r="D83" s="34" t="s">
        <v>122</v>
      </c>
      <c r="E83" s="35"/>
    </row>
    <row r="84" spans="2:14" ht="15">
      <c r="B84" s="37" t="s">
        <v>68</v>
      </c>
      <c r="C84" s="38">
        <f>SUM(C76:C83)</f>
        <v>10</v>
      </c>
    </row>
    <row r="87" spans="2:14" ht="18.75">
      <c r="B87" s="39" t="s">
        <v>123</v>
      </c>
      <c r="L87" s="39" t="s">
        <v>124</v>
      </c>
    </row>
    <row r="88" spans="2:14" ht="15.75">
      <c r="C88" s="36"/>
      <c r="D88" s="36"/>
      <c r="E88" s="36"/>
      <c r="F88" s="36"/>
      <c r="G88" s="36"/>
      <c r="H88" s="36"/>
      <c r="I88" s="36"/>
      <c r="J88" s="36"/>
    </row>
    <row r="89" spans="2:14" ht="18.75">
      <c r="B89" s="40"/>
      <c r="C89" s="41" t="s">
        <v>125</v>
      </c>
      <c r="D89" s="41" t="s">
        <v>126</v>
      </c>
      <c r="E89" s="41" t="s">
        <v>127</v>
      </c>
      <c r="F89" s="41" t="s">
        <v>128</v>
      </c>
      <c r="G89" s="41" t="s">
        <v>129</v>
      </c>
      <c r="H89" s="41" t="s">
        <v>130</v>
      </c>
      <c r="I89" s="41" t="s">
        <v>131</v>
      </c>
      <c r="J89" s="41" t="s">
        <v>132</v>
      </c>
      <c r="K89" s="42"/>
      <c r="L89" s="43" t="s">
        <v>133</v>
      </c>
      <c r="M89" s="43" t="s">
        <v>134</v>
      </c>
      <c r="N89" s="43" t="s">
        <v>135</v>
      </c>
    </row>
    <row r="90" spans="2:14" ht="15">
      <c r="B90" s="42">
        <v>1</v>
      </c>
      <c r="C90" s="44">
        <f>C16</f>
        <v>1</v>
      </c>
      <c r="D90" s="44">
        <f>C13</f>
        <v>1</v>
      </c>
      <c r="E90" s="44">
        <f>C15</f>
        <v>1</v>
      </c>
      <c r="F90" s="44">
        <f>C12</f>
        <v>1</v>
      </c>
      <c r="G90" s="44">
        <f>C10</f>
        <v>1</v>
      </c>
      <c r="H90" s="44">
        <f>C17</f>
        <v>3</v>
      </c>
      <c r="I90" s="44">
        <f>C11</f>
        <v>1</v>
      </c>
      <c r="J90" s="44">
        <f>C14</f>
        <v>1</v>
      </c>
      <c r="L90" s="16"/>
      <c r="M90" s="16"/>
      <c r="N90" s="16"/>
    </row>
    <row r="91" spans="2:14" ht="15">
      <c r="B91" s="42">
        <v>2</v>
      </c>
      <c r="C91" s="44">
        <f>C21</f>
        <v>1</v>
      </c>
      <c r="D91" s="44">
        <f>C22</f>
        <v>1</v>
      </c>
      <c r="E91" s="44">
        <f>C25</f>
        <v>1</v>
      </c>
      <c r="F91" s="44">
        <f>C27</f>
        <v>1</v>
      </c>
      <c r="G91" s="44">
        <f>C23</f>
        <v>1</v>
      </c>
      <c r="H91" s="44">
        <f>C24</f>
        <v>1</v>
      </c>
      <c r="I91" s="44">
        <f>C26</f>
        <v>1</v>
      </c>
      <c r="J91" s="44">
        <f>C28</f>
        <v>3</v>
      </c>
      <c r="L91" s="16"/>
      <c r="M91" s="16"/>
      <c r="N91" s="16"/>
    </row>
    <row r="92" spans="2:14" ht="15">
      <c r="B92" s="42">
        <v>3</v>
      </c>
      <c r="C92" s="44">
        <f>C39</f>
        <v>3</v>
      </c>
      <c r="D92" s="44">
        <f>C32</f>
        <v>1</v>
      </c>
      <c r="E92" s="44">
        <f>C34</f>
        <v>1</v>
      </c>
      <c r="F92" s="44">
        <f>C35</f>
        <v>1</v>
      </c>
      <c r="G92" s="44">
        <f>C37</f>
        <v>1</v>
      </c>
      <c r="H92" s="44">
        <f>C38</f>
        <v>1</v>
      </c>
      <c r="I92" s="44">
        <f>C36</f>
        <v>1</v>
      </c>
      <c r="J92" s="44">
        <f>C33</f>
        <v>1</v>
      </c>
      <c r="L92" s="16"/>
      <c r="M92" s="16"/>
      <c r="N92" s="16"/>
    </row>
    <row r="93" spans="2:14" ht="15">
      <c r="B93" s="42">
        <v>4</v>
      </c>
      <c r="C93" s="44">
        <f>C46</f>
        <v>1</v>
      </c>
      <c r="D93" s="44">
        <f>C50</f>
        <v>3</v>
      </c>
      <c r="E93" s="44">
        <f>C44</f>
        <v>1</v>
      </c>
      <c r="F93" s="44">
        <f>C47</f>
        <v>1</v>
      </c>
      <c r="G93" s="44">
        <f>C49</f>
        <v>1</v>
      </c>
      <c r="H93" s="44">
        <f>C45</f>
        <v>1</v>
      </c>
      <c r="I93" s="44">
        <f>C43</f>
        <v>1</v>
      </c>
      <c r="J93" s="44">
        <f>C48</f>
        <v>1</v>
      </c>
      <c r="L93" s="16"/>
      <c r="M93" s="16"/>
      <c r="N93" s="16"/>
    </row>
    <row r="94" spans="2:14" ht="15">
      <c r="B94" s="42">
        <v>5</v>
      </c>
      <c r="C94" s="44">
        <f>C55</f>
        <v>1</v>
      </c>
      <c r="D94" s="44">
        <f>C59</f>
        <v>1</v>
      </c>
      <c r="E94" s="44">
        <f>C57</f>
        <v>1</v>
      </c>
      <c r="F94" s="44">
        <f>C61</f>
        <v>3</v>
      </c>
      <c r="G94" s="44">
        <f>C58</f>
        <v>1</v>
      </c>
      <c r="H94" s="44">
        <f>C54</f>
        <v>1</v>
      </c>
      <c r="I94" s="44">
        <f>C56</f>
        <v>1</v>
      </c>
      <c r="J94" s="44">
        <f>C60</f>
        <v>1</v>
      </c>
    </row>
    <row r="95" spans="2:14" ht="15">
      <c r="B95" s="42">
        <v>6</v>
      </c>
      <c r="C95" s="44">
        <f>C70</f>
        <v>1</v>
      </c>
      <c r="D95" s="44">
        <f>C67</f>
        <v>1</v>
      </c>
      <c r="E95" s="44">
        <f>C71</f>
        <v>1</v>
      </c>
      <c r="F95" s="44">
        <f>C65</f>
        <v>1</v>
      </c>
      <c r="G95" s="44">
        <f>C72</f>
        <v>3</v>
      </c>
      <c r="H95" s="44">
        <f>C69</f>
        <v>1</v>
      </c>
      <c r="I95" s="44">
        <f>C66</f>
        <v>1</v>
      </c>
      <c r="J95" s="44">
        <f>C68</f>
        <v>1</v>
      </c>
    </row>
    <row r="96" spans="2:14" ht="15">
      <c r="B96" s="42">
        <v>7</v>
      </c>
      <c r="C96" s="44">
        <f>C80</f>
        <v>1</v>
      </c>
      <c r="D96" s="44">
        <f>C82</f>
        <v>1</v>
      </c>
      <c r="E96" s="44">
        <f>C76</f>
        <v>1</v>
      </c>
      <c r="F96" s="44">
        <f>C81</f>
        <v>1</v>
      </c>
      <c r="G96" s="44">
        <f>C79</f>
        <v>1</v>
      </c>
      <c r="H96" s="44">
        <f>C77</f>
        <v>1</v>
      </c>
      <c r="I96" s="44">
        <f>C83</f>
        <v>3</v>
      </c>
      <c r="J96" s="44">
        <f>C78</f>
        <v>1</v>
      </c>
    </row>
    <row r="97" spans="1:26" ht="15.75">
      <c r="A97" s="45"/>
      <c r="B97" s="46" t="s">
        <v>136</v>
      </c>
      <c r="C97" s="47">
        <f t="shared" ref="C97:J97" si="0">SUM(C90:C96)</f>
        <v>9</v>
      </c>
      <c r="D97" s="47">
        <f t="shared" si="0"/>
        <v>9</v>
      </c>
      <c r="E97" s="47">
        <f t="shared" si="0"/>
        <v>7</v>
      </c>
      <c r="F97" s="47">
        <f t="shared" si="0"/>
        <v>9</v>
      </c>
      <c r="G97" s="47">
        <f t="shared" si="0"/>
        <v>9</v>
      </c>
      <c r="H97" s="47">
        <f t="shared" si="0"/>
        <v>9</v>
      </c>
      <c r="I97" s="47">
        <f t="shared" si="0"/>
        <v>9</v>
      </c>
      <c r="J97" s="47">
        <f t="shared" si="0"/>
        <v>9</v>
      </c>
      <c r="K97" s="45"/>
      <c r="L97" s="45"/>
      <c r="M97" s="45"/>
      <c r="N97" s="45"/>
      <c r="O97" s="45"/>
      <c r="P97" s="45"/>
      <c r="Q97" s="45"/>
      <c r="R97" s="45"/>
      <c r="S97" s="45"/>
      <c r="T97" s="45"/>
      <c r="U97" s="45"/>
      <c r="V97" s="45"/>
      <c r="W97" s="45"/>
      <c r="X97" s="45"/>
      <c r="Y97" s="45"/>
      <c r="Z97" s="45"/>
    </row>
    <row r="98" spans="1:26" ht="15.75">
      <c r="B98" s="36"/>
      <c r="C98" s="36"/>
      <c r="D98" s="36"/>
      <c r="E98" s="36"/>
      <c r="F98" s="36"/>
      <c r="G98" s="36"/>
      <c r="H98" s="36"/>
      <c r="I98" s="36"/>
      <c r="J98" s="36"/>
    </row>
    <row r="100" spans="1:26" ht="19.5">
      <c r="B100" s="48" t="s">
        <v>125</v>
      </c>
    </row>
    <row r="101" spans="1:26" ht="15">
      <c r="B101" s="49"/>
    </row>
    <row r="102" spans="1:26" ht="337.5">
      <c r="B102" s="50" t="s">
        <v>137</v>
      </c>
    </row>
    <row r="103" spans="1:26" ht="15">
      <c r="B103" s="49"/>
    </row>
    <row r="104" spans="1:26" ht="375">
      <c r="B104" s="50" t="s">
        <v>138</v>
      </c>
    </row>
    <row r="105" spans="1:26" ht="14.25">
      <c r="B105" s="51"/>
    </row>
    <row r="106" spans="1:26" ht="19.5">
      <c r="B106" s="48" t="s">
        <v>126</v>
      </c>
    </row>
    <row r="107" spans="1:26" ht="15">
      <c r="B107" s="49"/>
    </row>
    <row r="108" spans="1:26" ht="337.5">
      <c r="B108" s="50" t="s">
        <v>139</v>
      </c>
    </row>
    <row r="109" spans="1:26" ht="15">
      <c r="B109" s="49"/>
    </row>
    <row r="110" spans="1:26" ht="281.25">
      <c r="B110" s="50" t="s">
        <v>140</v>
      </c>
    </row>
    <row r="111" spans="1:26" ht="14.25">
      <c r="B111" s="51"/>
    </row>
    <row r="112" spans="1:26" ht="19.5">
      <c r="B112" s="48" t="s">
        <v>127</v>
      </c>
    </row>
    <row r="113" spans="2:2" ht="15">
      <c r="B113" s="49"/>
    </row>
    <row r="114" spans="2:2" ht="393.75">
      <c r="B114" s="50" t="s">
        <v>141</v>
      </c>
    </row>
    <row r="115" spans="2:2" ht="15">
      <c r="B115" s="49"/>
    </row>
    <row r="116" spans="2:2" ht="409.5">
      <c r="B116" s="50" t="s">
        <v>142</v>
      </c>
    </row>
    <row r="117" spans="2:2" ht="14.25">
      <c r="B117" s="51"/>
    </row>
    <row r="118" spans="2:2" ht="19.5">
      <c r="B118" s="48" t="s">
        <v>128</v>
      </c>
    </row>
    <row r="119" spans="2:2" ht="15">
      <c r="B119" s="49"/>
    </row>
    <row r="120" spans="2:2" ht="409.5">
      <c r="B120" s="50" t="s">
        <v>143</v>
      </c>
    </row>
    <row r="121" spans="2:2" ht="15">
      <c r="B121" s="49"/>
    </row>
    <row r="122" spans="2:2" ht="356.25">
      <c r="B122" s="50" t="s">
        <v>144</v>
      </c>
    </row>
    <row r="123" spans="2:2" ht="14.25">
      <c r="B123" s="51"/>
    </row>
    <row r="124" spans="2:2" ht="19.5">
      <c r="B124" s="48" t="s">
        <v>129</v>
      </c>
    </row>
    <row r="125" spans="2:2" ht="15">
      <c r="B125" s="49"/>
    </row>
    <row r="126" spans="2:2" ht="409.5">
      <c r="B126" s="50" t="s">
        <v>145</v>
      </c>
    </row>
    <row r="127" spans="2:2" ht="15">
      <c r="B127" s="49"/>
    </row>
    <row r="128" spans="2:2" ht="187.5">
      <c r="B128" s="50" t="s">
        <v>146</v>
      </c>
    </row>
    <row r="129" spans="2:2" ht="14.25">
      <c r="B129" s="51"/>
    </row>
    <row r="130" spans="2:2" ht="19.5">
      <c r="B130" s="48" t="s">
        <v>130</v>
      </c>
    </row>
    <row r="131" spans="2:2" ht="15">
      <c r="B131" s="49"/>
    </row>
    <row r="132" spans="2:2" ht="243.75">
      <c r="B132" s="50" t="s">
        <v>147</v>
      </c>
    </row>
    <row r="133" spans="2:2" ht="15">
      <c r="B133" s="49"/>
    </row>
    <row r="134" spans="2:2" ht="409.5">
      <c r="B134" s="50" t="s">
        <v>148</v>
      </c>
    </row>
    <row r="135" spans="2:2" ht="14.25">
      <c r="B135" s="51"/>
    </row>
    <row r="136" spans="2:2" ht="19.5">
      <c r="B136" s="48" t="s">
        <v>131</v>
      </c>
    </row>
    <row r="137" spans="2:2" ht="15">
      <c r="B137" s="49"/>
    </row>
    <row r="138" spans="2:2" ht="300">
      <c r="B138" s="50" t="s">
        <v>149</v>
      </c>
    </row>
    <row r="139" spans="2:2" ht="15">
      <c r="B139" s="49"/>
    </row>
    <row r="140" spans="2:2" ht="409.5">
      <c r="B140" s="50" t="s">
        <v>150</v>
      </c>
    </row>
    <row r="141" spans="2:2" ht="14.25">
      <c r="B141" s="51"/>
    </row>
    <row r="142" spans="2:2" ht="19.5">
      <c r="B142" s="48" t="s">
        <v>132</v>
      </c>
    </row>
    <row r="143" spans="2:2" ht="15">
      <c r="B143" s="49"/>
    </row>
    <row r="144" spans="2:2" ht="337.5">
      <c r="B144" s="50" t="s">
        <v>151</v>
      </c>
    </row>
    <row r="145" spans="2:2" ht="15">
      <c r="B145" s="49"/>
    </row>
    <row r="146" spans="2:2" ht="281.25">
      <c r="B146" s="50" t="s">
        <v>152</v>
      </c>
    </row>
    <row r="147" spans="2:2" ht="14.25">
      <c r="B147" s="51"/>
    </row>
    <row r="148" spans="2:2" ht="19.5">
      <c r="B148" s="48" t="s">
        <v>153</v>
      </c>
    </row>
    <row r="149" spans="2:2" ht="15">
      <c r="B149" s="49"/>
    </row>
    <row r="150" spans="2:2" ht="409.5">
      <c r="B150" s="50" t="s">
        <v>154</v>
      </c>
    </row>
    <row r="151" spans="2:2" ht="15">
      <c r="B151" s="49"/>
    </row>
    <row r="152" spans="2:2" ht="243.75">
      <c r="B152" s="50" t="s">
        <v>155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outlinePr summaryBelow="0" summaryRight="0"/>
    <pageSetUpPr fitToPage="1"/>
  </sheetPr>
  <dimension ref="A1:AH71"/>
  <sheetViews>
    <sheetView workbookViewId="0">
      <pane xSplit="2" ySplit="18" topLeftCell="C19" activePane="bottomRight" state="frozen"/>
      <selection pane="topRight" activeCell="C1" sqref="C1"/>
      <selection pane="bottomLeft" activeCell="A19" sqref="A19"/>
      <selection pane="bottomRight" activeCell="E24" sqref="E24"/>
    </sheetView>
  </sheetViews>
  <sheetFormatPr defaultColWidth="14.42578125" defaultRowHeight="15.75" customHeight="1"/>
  <cols>
    <col min="1" max="1" width="3" customWidth="1"/>
    <col min="2" max="3" width="28.7109375" customWidth="1"/>
    <col min="4" max="5" width="25.85546875" customWidth="1"/>
    <col min="6" max="9" width="10.140625" hidden="1" customWidth="1"/>
    <col min="10" max="11" width="25.85546875" customWidth="1"/>
    <col min="12" max="12" width="24.42578125" customWidth="1"/>
    <col min="13" max="13" width="36.42578125" customWidth="1"/>
    <col min="14" max="17" width="25.85546875" customWidth="1"/>
  </cols>
  <sheetData>
    <row r="1" spans="1:34" ht="15">
      <c r="A1" s="52"/>
      <c r="B1" s="2" t="s">
        <v>156</v>
      </c>
      <c r="C1" s="17"/>
      <c r="M1" s="53">
        <f>COUNTA(M19:M70)</f>
        <v>4</v>
      </c>
    </row>
    <row r="2" spans="1:34" ht="12.75" hidden="1">
      <c r="D2" s="54"/>
      <c r="E2" s="54"/>
      <c r="F2" s="54"/>
      <c r="G2" s="54"/>
      <c r="H2" s="54"/>
      <c r="I2" s="54"/>
      <c r="J2" s="54"/>
      <c r="K2" s="54"/>
      <c r="M2" s="54"/>
      <c r="N2" s="54"/>
      <c r="O2" s="54"/>
      <c r="P2" s="54"/>
    </row>
    <row r="3" spans="1:34" ht="12.75" hidden="1">
      <c r="A3" s="254" t="s">
        <v>157</v>
      </c>
      <c r="B3" s="55"/>
      <c r="C3" s="55"/>
      <c r="D3" s="56"/>
      <c r="E3" s="56"/>
      <c r="F3" s="56"/>
      <c r="G3" s="56"/>
      <c r="H3" s="56"/>
      <c r="I3" s="56"/>
      <c r="J3" s="56"/>
      <c r="K3" s="4" t="s">
        <v>158</v>
      </c>
      <c r="L3" s="4" t="s">
        <v>159</v>
      </c>
      <c r="M3" s="56"/>
      <c r="N3" s="56"/>
      <c r="O3" s="56"/>
      <c r="P3" s="56"/>
      <c r="Q3" s="55"/>
      <c r="R3" s="55"/>
      <c r="S3" s="55"/>
      <c r="T3" s="55"/>
      <c r="U3" s="55"/>
      <c r="V3" s="55"/>
      <c r="W3" s="55"/>
      <c r="X3" s="55"/>
      <c r="Y3" s="55"/>
      <c r="Z3" s="55"/>
      <c r="AA3" s="55"/>
      <c r="AB3" s="55"/>
      <c r="AC3" s="55"/>
      <c r="AD3" s="55"/>
      <c r="AE3" s="55"/>
      <c r="AF3" s="55"/>
      <c r="AG3" s="55"/>
      <c r="AH3" s="55"/>
    </row>
    <row r="4" spans="1:34" ht="12.75" hidden="1">
      <c r="A4" s="223"/>
      <c r="B4" s="55"/>
      <c r="C4" s="55"/>
      <c r="D4" s="56"/>
      <c r="E4" s="56"/>
      <c r="F4" s="56"/>
      <c r="G4" s="56"/>
      <c r="H4" s="56"/>
      <c r="I4" s="56"/>
      <c r="J4" s="56"/>
      <c r="K4" s="4" t="s">
        <v>160</v>
      </c>
      <c r="L4" s="4">
        <v>1</v>
      </c>
      <c r="M4" s="56"/>
      <c r="N4" s="56"/>
      <c r="O4" s="56"/>
      <c r="P4" s="56"/>
      <c r="Q4" s="55"/>
      <c r="R4" s="55"/>
      <c r="S4" s="55"/>
      <c r="T4" s="55"/>
      <c r="U4" s="55"/>
      <c r="V4" s="55"/>
      <c r="W4" s="55"/>
      <c r="X4" s="55"/>
      <c r="Y4" s="55"/>
      <c r="Z4" s="55"/>
      <c r="AA4" s="55"/>
      <c r="AB4" s="55"/>
      <c r="AC4" s="55"/>
      <c r="AD4" s="55"/>
      <c r="AE4" s="55"/>
      <c r="AF4" s="55"/>
      <c r="AG4" s="55"/>
      <c r="AH4" s="55"/>
    </row>
    <row r="5" spans="1:34" ht="12.75" hidden="1">
      <c r="A5" s="223"/>
      <c r="B5" s="55"/>
      <c r="C5" s="55"/>
      <c r="D5" s="56"/>
      <c r="E5" s="56"/>
      <c r="F5" s="56"/>
      <c r="G5" s="56"/>
      <c r="H5" s="56"/>
      <c r="I5" s="56"/>
      <c r="J5" s="56"/>
      <c r="K5" s="4" t="s">
        <v>161</v>
      </c>
      <c r="L5" s="4">
        <v>2</v>
      </c>
      <c r="M5" s="56"/>
      <c r="N5" s="56"/>
      <c r="O5" s="56"/>
      <c r="P5" s="56"/>
      <c r="Q5" s="55"/>
      <c r="R5" s="55"/>
      <c r="S5" s="55"/>
      <c r="T5" s="55"/>
      <c r="U5" s="55"/>
      <c r="V5" s="55"/>
      <c r="W5" s="55"/>
      <c r="X5" s="55"/>
      <c r="Y5" s="55"/>
      <c r="Z5" s="55"/>
      <c r="AA5" s="55"/>
      <c r="AB5" s="55"/>
      <c r="AC5" s="55"/>
      <c r="AD5" s="55"/>
      <c r="AE5" s="55"/>
      <c r="AF5" s="55"/>
      <c r="AG5" s="55"/>
      <c r="AH5" s="55"/>
    </row>
    <row r="6" spans="1:34" ht="12.75" hidden="1">
      <c r="A6" s="223"/>
      <c r="B6" s="55"/>
      <c r="C6" s="55"/>
      <c r="D6" s="56"/>
      <c r="E6" s="56"/>
      <c r="F6" s="56"/>
      <c r="G6" s="56"/>
      <c r="H6" s="56"/>
      <c r="I6" s="56"/>
      <c r="J6" s="56"/>
      <c r="K6" s="4" t="s">
        <v>162</v>
      </c>
      <c r="L6" s="4">
        <v>3</v>
      </c>
      <c r="M6" s="56"/>
      <c r="N6" s="56"/>
      <c r="O6" s="56"/>
      <c r="P6" s="56"/>
      <c r="Q6" s="55"/>
      <c r="R6" s="55"/>
      <c r="S6" s="55"/>
      <c r="T6" s="55"/>
      <c r="U6" s="55"/>
      <c r="V6" s="55"/>
      <c r="W6" s="55"/>
      <c r="X6" s="55"/>
      <c r="Y6" s="55"/>
      <c r="Z6" s="55"/>
      <c r="AA6" s="55"/>
      <c r="AB6" s="55"/>
      <c r="AC6" s="55"/>
      <c r="AD6" s="55"/>
      <c r="AE6" s="55"/>
      <c r="AF6" s="55"/>
      <c r="AG6" s="55"/>
      <c r="AH6" s="55"/>
    </row>
    <row r="7" spans="1:34" ht="12.75" hidden="1">
      <c r="A7" s="223"/>
      <c r="B7" s="55"/>
      <c r="C7" s="55"/>
      <c r="D7" s="56"/>
      <c r="E7" s="56"/>
      <c r="F7" s="56"/>
      <c r="G7" s="56"/>
      <c r="H7" s="56"/>
      <c r="I7" s="56"/>
      <c r="J7" s="56"/>
      <c r="K7" s="4" t="s">
        <v>163</v>
      </c>
      <c r="L7" s="4">
        <v>4</v>
      </c>
      <c r="M7" s="56"/>
      <c r="N7" s="56"/>
      <c r="O7" s="56"/>
      <c r="P7" s="56"/>
      <c r="Q7" s="55"/>
      <c r="R7" s="55"/>
      <c r="S7" s="55"/>
      <c r="T7" s="55"/>
      <c r="U7" s="55"/>
      <c r="V7" s="55"/>
      <c r="W7" s="55"/>
      <c r="X7" s="55"/>
      <c r="Y7" s="55"/>
      <c r="Z7" s="55"/>
      <c r="AA7" s="55"/>
      <c r="AB7" s="55"/>
      <c r="AC7" s="55"/>
      <c r="AD7" s="55"/>
      <c r="AE7" s="55"/>
      <c r="AF7" s="55"/>
      <c r="AG7" s="55"/>
      <c r="AH7" s="55"/>
    </row>
    <row r="8" spans="1:34" ht="12.75" hidden="1">
      <c r="A8" s="223"/>
      <c r="B8" s="55"/>
      <c r="C8" s="55"/>
      <c r="D8" s="56"/>
      <c r="E8" s="56"/>
      <c r="F8" s="56"/>
      <c r="G8" s="56"/>
      <c r="H8" s="56"/>
      <c r="I8" s="56"/>
      <c r="J8" s="56"/>
      <c r="K8" s="4" t="s">
        <v>164</v>
      </c>
      <c r="L8" s="4">
        <v>5</v>
      </c>
      <c r="M8" s="56"/>
      <c r="N8" s="56"/>
      <c r="O8" s="56"/>
      <c r="P8" s="56"/>
      <c r="Q8" s="55"/>
      <c r="R8" s="55"/>
      <c r="S8" s="55"/>
      <c r="T8" s="55"/>
      <c r="U8" s="55"/>
      <c r="V8" s="55"/>
      <c r="W8" s="55"/>
      <c r="X8" s="55"/>
      <c r="Y8" s="55"/>
      <c r="Z8" s="55"/>
      <c r="AA8" s="55"/>
      <c r="AB8" s="55"/>
      <c r="AC8" s="55"/>
      <c r="AD8" s="55"/>
      <c r="AE8" s="55"/>
      <c r="AF8" s="55"/>
      <c r="AG8" s="55"/>
      <c r="AH8" s="55"/>
    </row>
    <row r="9" spans="1:34" ht="12.75" hidden="1">
      <c r="A9" s="223"/>
      <c r="B9" s="55"/>
      <c r="C9" s="55"/>
      <c r="D9" s="56"/>
      <c r="E9" s="56"/>
      <c r="F9" s="56"/>
      <c r="G9" s="56"/>
      <c r="H9" s="56"/>
      <c r="I9" s="56"/>
      <c r="J9" s="56"/>
      <c r="K9" s="4" t="s">
        <v>165</v>
      </c>
      <c r="L9" s="4">
        <v>6</v>
      </c>
      <c r="M9" s="56"/>
      <c r="N9" s="56"/>
      <c r="O9" s="56"/>
      <c r="P9" s="56"/>
      <c r="Q9" s="55"/>
      <c r="R9" s="55"/>
      <c r="S9" s="55"/>
      <c r="T9" s="55"/>
      <c r="U9" s="55"/>
      <c r="V9" s="55"/>
      <c r="W9" s="55"/>
      <c r="X9" s="55"/>
      <c r="Y9" s="55"/>
      <c r="Z9" s="55"/>
      <c r="AA9" s="55"/>
      <c r="AB9" s="55"/>
      <c r="AC9" s="55"/>
      <c r="AD9" s="55"/>
      <c r="AE9" s="55"/>
      <c r="AF9" s="55"/>
      <c r="AG9" s="55"/>
      <c r="AH9" s="55"/>
    </row>
    <row r="10" spans="1:34" ht="12.75" hidden="1">
      <c r="A10" s="223"/>
      <c r="B10" s="55"/>
      <c r="C10" s="55"/>
      <c r="D10" s="56"/>
      <c r="E10" s="56"/>
      <c r="F10" s="56"/>
      <c r="G10" s="56"/>
      <c r="H10" s="56"/>
      <c r="I10" s="56"/>
      <c r="J10" s="56"/>
      <c r="K10" s="4" t="s">
        <v>166</v>
      </c>
      <c r="L10" s="4">
        <v>7</v>
      </c>
      <c r="M10" s="56"/>
      <c r="N10" s="56"/>
      <c r="O10" s="56"/>
      <c r="P10" s="56"/>
      <c r="Q10" s="55"/>
      <c r="R10" s="55"/>
      <c r="S10" s="55"/>
      <c r="T10" s="55"/>
      <c r="U10" s="55"/>
      <c r="V10" s="55"/>
      <c r="W10" s="55"/>
      <c r="X10" s="55"/>
      <c r="Y10" s="55"/>
      <c r="Z10" s="55"/>
      <c r="AA10" s="55"/>
      <c r="AB10" s="55"/>
      <c r="AC10" s="55"/>
      <c r="AD10" s="55"/>
      <c r="AE10" s="55"/>
      <c r="AF10" s="55"/>
      <c r="AG10" s="55"/>
      <c r="AH10" s="55"/>
    </row>
    <row r="11" spans="1:34" ht="12.75" hidden="1">
      <c r="A11" s="223"/>
      <c r="B11" s="55"/>
      <c r="C11" s="55"/>
      <c r="D11" s="56"/>
      <c r="E11" s="56"/>
      <c r="F11" s="56"/>
      <c r="G11" s="56"/>
      <c r="H11" s="56"/>
      <c r="I11" s="56"/>
      <c r="J11" s="56"/>
      <c r="K11" s="56"/>
      <c r="L11" s="4">
        <v>8</v>
      </c>
      <c r="M11" s="56"/>
      <c r="N11" s="56"/>
      <c r="O11" s="56"/>
      <c r="P11" s="56"/>
      <c r="Q11" s="55"/>
      <c r="R11" s="55"/>
      <c r="S11" s="55"/>
      <c r="T11" s="55"/>
      <c r="U11" s="55"/>
      <c r="V11" s="55"/>
      <c r="W11" s="55"/>
      <c r="X11" s="55"/>
      <c r="Y11" s="55"/>
      <c r="Z11" s="55"/>
      <c r="AA11" s="55"/>
      <c r="AB11" s="55"/>
      <c r="AC11" s="55"/>
      <c r="AD11" s="55"/>
      <c r="AE11" s="55"/>
      <c r="AF11" s="55"/>
      <c r="AG11" s="55"/>
      <c r="AH11" s="55"/>
    </row>
    <row r="12" spans="1:34" ht="12.75" hidden="1">
      <c r="A12" s="223"/>
      <c r="B12" s="55"/>
      <c r="C12" s="55"/>
      <c r="D12" s="56"/>
      <c r="E12" s="56"/>
      <c r="F12" s="56"/>
      <c r="G12" s="56"/>
      <c r="H12" s="56"/>
      <c r="I12" s="56"/>
      <c r="J12" s="56"/>
      <c r="K12" s="56"/>
      <c r="L12" s="4">
        <v>9</v>
      </c>
      <c r="M12" s="56"/>
      <c r="N12" s="56"/>
      <c r="O12" s="56"/>
      <c r="P12" s="56"/>
      <c r="Q12" s="55"/>
      <c r="R12" s="55"/>
      <c r="S12" s="55"/>
      <c r="T12" s="55"/>
      <c r="U12" s="55"/>
      <c r="V12" s="55"/>
      <c r="W12" s="55"/>
      <c r="X12" s="55"/>
      <c r="Y12" s="55"/>
      <c r="Z12" s="55"/>
      <c r="AA12" s="55"/>
      <c r="AB12" s="55"/>
      <c r="AC12" s="55"/>
      <c r="AD12" s="55"/>
      <c r="AE12" s="55"/>
      <c r="AF12" s="55"/>
      <c r="AG12" s="55"/>
      <c r="AH12" s="55"/>
    </row>
    <row r="13" spans="1:34" ht="12.75" hidden="1">
      <c r="A13" s="223"/>
      <c r="B13" s="55"/>
      <c r="C13" s="55"/>
      <c r="D13" s="56"/>
      <c r="E13" s="56"/>
      <c r="F13" s="56"/>
      <c r="G13" s="56"/>
      <c r="H13" s="56"/>
      <c r="I13" s="56"/>
      <c r="J13" s="56"/>
      <c r="K13" s="56"/>
      <c r="L13" s="4">
        <v>10</v>
      </c>
      <c r="M13" s="56"/>
      <c r="N13" s="56"/>
      <c r="O13" s="56"/>
      <c r="P13" s="56"/>
      <c r="Q13" s="55"/>
      <c r="R13" s="55"/>
      <c r="S13" s="55"/>
      <c r="T13" s="55"/>
      <c r="U13" s="55"/>
      <c r="V13" s="55"/>
      <c r="W13" s="55"/>
      <c r="X13" s="55"/>
      <c r="Y13" s="55"/>
      <c r="Z13" s="55"/>
      <c r="AA13" s="55"/>
      <c r="AB13" s="55"/>
      <c r="AC13" s="55"/>
      <c r="AD13" s="55"/>
      <c r="AE13" s="55"/>
      <c r="AF13" s="55"/>
      <c r="AG13" s="55"/>
      <c r="AH13" s="55"/>
    </row>
    <row r="14" spans="1:34" ht="12.75" hidden="1">
      <c r="A14" s="223"/>
      <c r="B14" s="55"/>
      <c r="C14" s="55"/>
      <c r="D14" s="56"/>
      <c r="E14" s="56"/>
      <c r="F14" s="56"/>
      <c r="G14" s="56"/>
      <c r="H14" s="56"/>
      <c r="I14" s="56"/>
      <c r="J14" s="56"/>
      <c r="K14" s="56"/>
      <c r="L14" s="4">
        <v>11</v>
      </c>
      <c r="M14" s="56"/>
      <c r="N14" s="56"/>
      <c r="O14" s="56"/>
      <c r="P14" s="56"/>
      <c r="Q14" s="55"/>
      <c r="R14" s="55"/>
      <c r="S14" s="55"/>
      <c r="T14" s="55"/>
      <c r="U14" s="55"/>
      <c r="V14" s="55"/>
      <c r="W14" s="55"/>
      <c r="X14" s="55"/>
      <c r="Y14" s="55"/>
      <c r="Z14" s="55"/>
      <c r="AA14" s="55"/>
      <c r="AB14" s="55"/>
      <c r="AC14" s="55"/>
      <c r="AD14" s="55"/>
      <c r="AE14" s="55"/>
      <c r="AF14" s="55"/>
      <c r="AG14" s="55"/>
      <c r="AH14" s="55"/>
    </row>
    <row r="15" spans="1:34" ht="12.75" hidden="1">
      <c r="A15" s="223"/>
      <c r="B15" s="55"/>
      <c r="C15" s="55"/>
      <c r="D15" s="56"/>
      <c r="E15" s="56"/>
      <c r="F15" s="56"/>
      <c r="G15" s="56"/>
      <c r="H15" s="56"/>
      <c r="I15" s="56"/>
      <c r="J15" s="56"/>
      <c r="K15" s="56"/>
      <c r="L15" s="4">
        <v>12</v>
      </c>
      <c r="M15" s="56"/>
      <c r="N15" s="56"/>
      <c r="O15" s="56"/>
      <c r="P15" s="56"/>
      <c r="Q15" s="55"/>
      <c r="R15" s="55"/>
      <c r="S15" s="55"/>
      <c r="T15" s="55"/>
      <c r="U15" s="55"/>
      <c r="V15" s="55"/>
      <c r="W15" s="55"/>
      <c r="X15" s="55"/>
      <c r="Y15" s="55"/>
      <c r="Z15" s="55"/>
      <c r="AA15" s="55"/>
      <c r="AB15" s="55"/>
      <c r="AC15" s="55"/>
      <c r="AD15" s="55"/>
      <c r="AE15" s="55"/>
      <c r="AF15" s="55"/>
      <c r="AG15" s="55"/>
      <c r="AH15" s="55"/>
    </row>
    <row r="16" spans="1:34" ht="12.75">
      <c r="D16" s="57"/>
      <c r="E16" s="57"/>
      <c r="F16" s="57"/>
      <c r="G16" s="57"/>
      <c r="H16" s="57"/>
      <c r="I16" s="57"/>
      <c r="J16" s="57"/>
      <c r="K16" s="57"/>
      <c r="L16" s="57"/>
      <c r="M16" s="57"/>
      <c r="N16" s="57"/>
    </row>
    <row r="17" spans="1:16" ht="114.75">
      <c r="B17" s="58" t="s">
        <v>167</v>
      </c>
      <c r="C17" s="59" t="s">
        <v>168</v>
      </c>
      <c r="D17" s="60" t="s">
        <v>169</v>
      </c>
      <c r="E17" s="61" t="s">
        <v>170</v>
      </c>
      <c r="F17" s="62" t="s">
        <v>171</v>
      </c>
      <c r="G17" s="59" t="s">
        <v>172</v>
      </c>
      <c r="H17" s="59" t="s">
        <v>173</v>
      </c>
      <c r="I17" s="60" t="s">
        <v>174</v>
      </c>
      <c r="J17" s="59" t="s">
        <v>175</v>
      </c>
      <c r="K17" s="63" t="s">
        <v>176</v>
      </c>
      <c r="L17" s="64" t="s">
        <v>177</v>
      </c>
      <c r="M17" s="65" t="s">
        <v>178</v>
      </c>
      <c r="N17" s="60" t="s">
        <v>179</v>
      </c>
      <c r="O17" s="65" t="s">
        <v>180</v>
      </c>
      <c r="P17" s="59" t="s">
        <v>181</v>
      </c>
    </row>
    <row r="18" spans="1:16" ht="12.75">
      <c r="B18" s="66" t="s">
        <v>182</v>
      </c>
      <c r="C18" s="2" t="s">
        <v>183</v>
      </c>
      <c r="D18" s="67" t="s">
        <v>184</v>
      </c>
      <c r="E18" s="199" t="s">
        <v>185</v>
      </c>
      <c r="F18" s="68" t="s">
        <v>186</v>
      </c>
      <c r="G18" s="2" t="s">
        <v>187</v>
      </c>
      <c r="H18" s="2" t="s">
        <v>188</v>
      </c>
      <c r="I18" s="67" t="s">
        <v>189</v>
      </c>
      <c r="J18" s="2" t="s">
        <v>190</v>
      </c>
      <c r="K18" s="2" t="s">
        <v>191</v>
      </c>
      <c r="L18" s="69" t="s">
        <v>192</v>
      </c>
      <c r="M18" s="2" t="s">
        <v>193</v>
      </c>
      <c r="N18" s="67" t="s">
        <v>194</v>
      </c>
      <c r="O18" s="70" t="s">
        <v>195</v>
      </c>
      <c r="P18" s="2" t="s">
        <v>196</v>
      </c>
    </row>
    <row r="19" spans="1:16" ht="38.25">
      <c r="A19" s="71">
        <v>1</v>
      </c>
      <c r="B19" s="72" t="s">
        <v>471</v>
      </c>
      <c r="C19" s="73" t="s">
        <v>401</v>
      </c>
      <c r="D19" s="74" t="s">
        <v>402</v>
      </c>
      <c r="E19" s="189">
        <v>2500000</v>
      </c>
      <c r="F19" s="75"/>
      <c r="G19" s="76"/>
      <c r="H19" s="76"/>
      <c r="I19" s="77"/>
      <c r="J19" s="73" t="s">
        <v>403</v>
      </c>
      <c r="K19" s="78" t="s">
        <v>163</v>
      </c>
      <c r="L19" s="79" t="s">
        <v>404</v>
      </c>
      <c r="M19" s="80" t="s">
        <v>405</v>
      </c>
      <c r="N19" s="74"/>
      <c r="O19" s="80" t="s">
        <v>406</v>
      </c>
      <c r="P19" s="76" t="s">
        <v>407</v>
      </c>
    </row>
    <row r="20" spans="1:16" ht="89.25">
      <c r="A20" s="71">
        <v>2</v>
      </c>
      <c r="B20" s="72" t="s">
        <v>408</v>
      </c>
      <c r="C20" s="73" t="s">
        <v>409</v>
      </c>
      <c r="D20" s="74" t="s">
        <v>410</v>
      </c>
      <c r="E20" s="189">
        <v>500000</v>
      </c>
      <c r="F20" s="75"/>
      <c r="G20" s="76"/>
      <c r="H20" s="76"/>
      <c r="I20" s="77"/>
      <c r="J20" s="73" t="s">
        <v>403</v>
      </c>
      <c r="K20" s="78" t="s">
        <v>164</v>
      </c>
      <c r="L20" s="79" t="s">
        <v>404</v>
      </c>
      <c r="M20" s="80" t="s">
        <v>411</v>
      </c>
      <c r="N20" s="74" t="s">
        <v>412</v>
      </c>
      <c r="O20" s="81" t="s">
        <v>413</v>
      </c>
      <c r="P20" s="76" t="s">
        <v>414</v>
      </c>
    </row>
    <row r="21" spans="1:16" ht="25.5">
      <c r="A21" s="71">
        <v>3</v>
      </c>
      <c r="B21" s="72" t="s">
        <v>415</v>
      </c>
      <c r="C21" s="73"/>
      <c r="D21" s="74"/>
      <c r="E21" s="189">
        <v>10000</v>
      </c>
      <c r="F21" s="75"/>
      <c r="G21" s="76"/>
      <c r="H21" s="76"/>
      <c r="I21" s="77"/>
      <c r="J21" s="73" t="s">
        <v>403</v>
      </c>
      <c r="K21" s="78" t="s">
        <v>161</v>
      </c>
      <c r="L21" s="82" t="s">
        <v>416</v>
      </c>
      <c r="M21" s="196" t="s">
        <v>431</v>
      </c>
      <c r="N21" s="74"/>
      <c r="O21" s="80"/>
      <c r="P21" s="76"/>
    </row>
    <row r="22" spans="1:16" ht="38.25">
      <c r="A22" s="71">
        <v>4</v>
      </c>
      <c r="B22" s="197" t="s">
        <v>432</v>
      </c>
      <c r="C22" s="73"/>
      <c r="D22" s="74"/>
      <c r="E22" s="189">
        <v>10000</v>
      </c>
      <c r="F22" s="75"/>
      <c r="G22" s="76"/>
      <c r="H22" s="76"/>
      <c r="I22" s="77"/>
      <c r="J22" s="73" t="s">
        <v>417</v>
      </c>
      <c r="K22" s="78" t="s">
        <v>163</v>
      </c>
      <c r="L22" s="82" t="s">
        <v>433</v>
      </c>
      <c r="M22" s="196" t="s">
        <v>434</v>
      </c>
      <c r="N22" s="198" t="s">
        <v>435</v>
      </c>
      <c r="O22" s="81"/>
      <c r="P22" s="76"/>
    </row>
    <row r="23" spans="1:16" ht="12.75">
      <c r="A23" s="71">
        <v>5</v>
      </c>
      <c r="B23" s="197" t="s">
        <v>438</v>
      </c>
      <c r="C23" s="73"/>
      <c r="D23" s="74"/>
      <c r="E23" s="189">
        <v>30000</v>
      </c>
      <c r="F23" s="75"/>
      <c r="G23" s="76"/>
      <c r="H23" s="76"/>
      <c r="I23" s="77"/>
      <c r="J23" s="73" t="s">
        <v>417</v>
      </c>
      <c r="K23" s="78" t="s">
        <v>161</v>
      </c>
      <c r="L23" s="82" t="s">
        <v>437</v>
      </c>
      <c r="M23" s="80"/>
      <c r="N23" s="74"/>
      <c r="O23" s="80"/>
      <c r="P23" s="73"/>
    </row>
    <row r="24" spans="1:16" ht="12.75">
      <c r="A24" s="71">
        <v>6</v>
      </c>
      <c r="B24" s="197" t="s">
        <v>436</v>
      </c>
      <c r="C24" s="73"/>
      <c r="D24" s="74"/>
      <c r="E24" s="189">
        <v>1000000</v>
      </c>
      <c r="F24" s="75"/>
      <c r="G24" s="76"/>
      <c r="H24" s="76"/>
      <c r="I24" s="77"/>
      <c r="J24" s="73" t="s">
        <v>417</v>
      </c>
      <c r="K24" s="78" t="s">
        <v>161</v>
      </c>
      <c r="L24" s="82" t="s">
        <v>437</v>
      </c>
      <c r="M24" s="81"/>
      <c r="N24" s="77"/>
      <c r="O24" s="81"/>
      <c r="P24" s="76"/>
    </row>
    <row r="25" spans="1:16" ht="12.75">
      <c r="A25" s="71">
        <v>7</v>
      </c>
      <c r="B25" s="197" t="s">
        <v>439</v>
      </c>
      <c r="C25" s="73"/>
      <c r="D25" s="74"/>
      <c r="E25" s="189">
        <v>450000</v>
      </c>
      <c r="F25" s="75"/>
      <c r="G25" s="76"/>
      <c r="H25" s="76"/>
      <c r="I25" s="77"/>
      <c r="J25" s="73" t="s">
        <v>403</v>
      </c>
      <c r="K25" s="78" t="s">
        <v>161</v>
      </c>
      <c r="L25" s="82"/>
      <c r="M25" s="81"/>
      <c r="N25" s="77"/>
      <c r="O25" s="81"/>
      <c r="P25" s="76"/>
    </row>
    <row r="26" spans="1:16" ht="12.75">
      <c r="A26" s="71">
        <v>8</v>
      </c>
      <c r="B26" s="72"/>
      <c r="C26" s="73"/>
      <c r="D26" s="74"/>
      <c r="E26" s="202"/>
      <c r="F26" s="75"/>
      <c r="G26" s="76"/>
      <c r="H26" s="76"/>
      <c r="I26" s="77"/>
      <c r="J26" s="73"/>
      <c r="K26" s="78"/>
      <c r="L26" s="82"/>
      <c r="M26" s="81"/>
      <c r="N26" s="77"/>
      <c r="O26" s="81"/>
      <c r="P26" s="76"/>
    </row>
    <row r="27" spans="1:16" ht="12.75">
      <c r="A27" s="71">
        <v>9</v>
      </c>
      <c r="M27" s="81"/>
      <c r="N27" s="77"/>
      <c r="O27" s="81"/>
      <c r="P27" s="76"/>
    </row>
    <row r="28" spans="1:16" ht="12.75">
      <c r="A28" s="71">
        <v>10</v>
      </c>
      <c r="B28" s="83"/>
      <c r="C28" s="76"/>
      <c r="D28" s="77"/>
      <c r="E28" s="84"/>
      <c r="F28" s="75"/>
      <c r="G28" s="76"/>
      <c r="H28" s="76"/>
      <c r="I28" s="77"/>
      <c r="J28" s="76"/>
      <c r="K28" s="85"/>
      <c r="L28" s="86"/>
      <c r="M28" s="81"/>
      <c r="N28" s="77"/>
      <c r="O28" s="81"/>
      <c r="P28" s="76"/>
    </row>
    <row r="29" spans="1:16" ht="12.75">
      <c r="A29" s="71">
        <v>11</v>
      </c>
      <c r="B29" s="83"/>
      <c r="C29" s="76"/>
      <c r="D29" s="77"/>
      <c r="E29" s="84"/>
      <c r="F29" s="75"/>
      <c r="G29" s="76"/>
      <c r="H29" s="76"/>
      <c r="I29" s="77"/>
      <c r="J29" s="76"/>
      <c r="K29" s="85"/>
      <c r="L29" s="86"/>
      <c r="M29" s="81"/>
      <c r="N29" s="77"/>
      <c r="O29" s="81"/>
      <c r="P29" s="76"/>
    </row>
    <row r="30" spans="1:16" ht="12.75">
      <c r="A30" s="71">
        <v>12</v>
      </c>
      <c r="B30" s="83"/>
      <c r="C30" s="76"/>
      <c r="D30" s="77"/>
      <c r="E30" s="84"/>
      <c r="F30" s="75"/>
      <c r="G30" s="76"/>
      <c r="H30" s="76"/>
      <c r="I30" s="77">
        <f t="shared" ref="I30:I69" si="0">SUM(F30:H30)</f>
        <v>0</v>
      </c>
      <c r="J30" s="76"/>
      <c r="K30" s="85"/>
      <c r="L30" s="86"/>
      <c r="M30" s="81"/>
      <c r="N30" s="77"/>
      <c r="O30" s="81"/>
      <c r="P30" s="76"/>
    </row>
    <row r="31" spans="1:16" ht="12.75">
      <c r="A31" s="71">
        <v>13</v>
      </c>
      <c r="B31" s="83"/>
      <c r="C31" s="76"/>
      <c r="D31" s="77"/>
      <c r="E31" s="84"/>
      <c r="F31" s="75"/>
      <c r="G31" s="76"/>
      <c r="H31" s="76"/>
      <c r="I31" s="77">
        <f t="shared" si="0"/>
        <v>0</v>
      </c>
      <c r="J31" s="76"/>
      <c r="K31" s="85"/>
      <c r="L31" s="86"/>
      <c r="M31" s="81"/>
      <c r="N31" s="77"/>
      <c r="O31" s="81"/>
      <c r="P31" s="76"/>
    </row>
    <row r="32" spans="1:16" ht="12.75">
      <c r="A32" s="71">
        <v>14</v>
      </c>
      <c r="B32" s="83"/>
      <c r="C32" s="76"/>
      <c r="D32" s="77"/>
      <c r="E32" s="84"/>
      <c r="F32" s="75"/>
      <c r="G32" s="76"/>
      <c r="H32" s="76"/>
      <c r="I32" s="77">
        <f t="shared" si="0"/>
        <v>0</v>
      </c>
      <c r="J32" s="76"/>
      <c r="K32" s="85"/>
      <c r="L32" s="86"/>
      <c r="M32" s="81"/>
      <c r="N32" s="77"/>
      <c r="O32" s="81"/>
      <c r="P32" s="76"/>
    </row>
    <row r="33" spans="1:16" ht="12.75">
      <c r="A33" s="71">
        <v>15</v>
      </c>
      <c r="B33" s="83"/>
      <c r="C33" s="76"/>
      <c r="D33" s="77"/>
      <c r="E33" s="84"/>
      <c r="F33" s="75"/>
      <c r="G33" s="76"/>
      <c r="H33" s="76"/>
      <c r="I33" s="77">
        <f t="shared" si="0"/>
        <v>0</v>
      </c>
      <c r="J33" s="76"/>
      <c r="K33" s="85"/>
      <c r="L33" s="86"/>
      <c r="M33" s="81"/>
      <c r="N33" s="77"/>
      <c r="O33" s="81"/>
      <c r="P33" s="76"/>
    </row>
    <row r="34" spans="1:16" ht="12.75">
      <c r="A34" s="71">
        <v>16</v>
      </c>
      <c r="B34" s="83"/>
      <c r="C34" s="76"/>
      <c r="D34" s="77"/>
      <c r="E34" s="84"/>
      <c r="F34" s="75"/>
      <c r="G34" s="76"/>
      <c r="H34" s="76"/>
      <c r="I34" s="77">
        <f t="shared" si="0"/>
        <v>0</v>
      </c>
      <c r="J34" s="76"/>
      <c r="K34" s="85"/>
      <c r="L34" s="86"/>
      <c r="M34" s="81"/>
      <c r="N34" s="77"/>
      <c r="O34" s="81"/>
      <c r="P34" s="76"/>
    </row>
    <row r="35" spans="1:16" ht="12.75">
      <c r="A35" s="71">
        <v>17</v>
      </c>
      <c r="B35" s="83"/>
      <c r="C35" s="76"/>
      <c r="D35" s="77"/>
      <c r="E35" s="84"/>
      <c r="F35" s="75"/>
      <c r="G35" s="76"/>
      <c r="H35" s="76"/>
      <c r="I35" s="77">
        <f t="shared" si="0"/>
        <v>0</v>
      </c>
      <c r="J35" s="76"/>
      <c r="K35" s="85"/>
      <c r="L35" s="86"/>
      <c r="M35" s="81"/>
      <c r="N35" s="77"/>
      <c r="O35" s="81"/>
      <c r="P35" s="76"/>
    </row>
    <row r="36" spans="1:16" ht="12.75">
      <c r="A36" s="71">
        <v>18</v>
      </c>
      <c r="B36" s="83"/>
      <c r="C36" s="76"/>
      <c r="D36" s="77"/>
      <c r="E36" s="84"/>
      <c r="F36" s="75"/>
      <c r="G36" s="76"/>
      <c r="H36" s="76"/>
      <c r="I36" s="77">
        <f t="shared" si="0"/>
        <v>0</v>
      </c>
      <c r="J36" s="76"/>
      <c r="K36" s="85"/>
      <c r="L36" s="86"/>
      <c r="M36" s="81"/>
      <c r="N36" s="77"/>
      <c r="O36" s="81"/>
      <c r="P36" s="76"/>
    </row>
    <row r="37" spans="1:16" ht="12.75">
      <c r="A37" s="71">
        <v>19</v>
      </c>
      <c r="B37" s="83"/>
      <c r="C37" s="76"/>
      <c r="D37" s="77"/>
      <c r="E37" s="84"/>
      <c r="F37" s="75"/>
      <c r="G37" s="76"/>
      <c r="H37" s="76"/>
      <c r="I37" s="77">
        <f t="shared" si="0"/>
        <v>0</v>
      </c>
      <c r="J37" s="76"/>
      <c r="K37" s="85"/>
      <c r="L37" s="86"/>
      <c r="M37" s="81"/>
      <c r="N37" s="77"/>
      <c r="O37" s="81"/>
      <c r="P37" s="76"/>
    </row>
    <row r="38" spans="1:16" ht="12.75">
      <c r="A38" s="71">
        <v>20</v>
      </c>
      <c r="B38" s="83"/>
      <c r="C38" s="76"/>
      <c r="D38" s="77"/>
      <c r="E38" s="84"/>
      <c r="F38" s="75"/>
      <c r="G38" s="76"/>
      <c r="H38" s="76"/>
      <c r="I38" s="77">
        <f t="shared" si="0"/>
        <v>0</v>
      </c>
      <c r="J38" s="76"/>
      <c r="K38" s="85"/>
      <c r="L38" s="86"/>
      <c r="M38" s="81"/>
      <c r="N38" s="77"/>
      <c r="O38" s="81"/>
      <c r="P38" s="76"/>
    </row>
    <row r="39" spans="1:16" ht="12.75">
      <c r="A39" s="71">
        <v>21</v>
      </c>
      <c r="B39" s="83"/>
      <c r="C39" s="76"/>
      <c r="D39" s="77"/>
      <c r="E39" s="84"/>
      <c r="F39" s="75"/>
      <c r="G39" s="76"/>
      <c r="H39" s="76"/>
      <c r="I39" s="77">
        <f t="shared" si="0"/>
        <v>0</v>
      </c>
      <c r="J39" s="76"/>
      <c r="K39" s="85"/>
      <c r="L39" s="86"/>
      <c r="M39" s="81"/>
      <c r="N39" s="77"/>
      <c r="O39" s="81"/>
      <c r="P39" s="76"/>
    </row>
    <row r="40" spans="1:16" ht="12.75">
      <c r="A40" s="71">
        <v>22</v>
      </c>
      <c r="B40" s="83"/>
      <c r="C40" s="76"/>
      <c r="D40" s="77"/>
      <c r="E40" s="84"/>
      <c r="F40" s="75"/>
      <c r="G40" s="76"/>
      <c r="H40" s="76"/>
      <c r="I40" s="77">
        <f t="shared" si="0"/>
        <v>0</v>
      </c>
      <c r="J40" s="76"/>
      <c r="K40" s="85"/>
      <c r="L40" s="86"/>
      <c r="M40" s="81"/>
      <c r="N40" s="77"/>
      <c r="O40" s="81"/>
      <c r="P40" s="76"/>
    </row>
    <row r="41" spans="1:16" ht="12.75">
      <c r="A41" s="71">
        <v>23</v>
      </c>
      <c r="B41" s="83"/>
      <c r="C41" s="76"/>
      <c r="D41" s="77"/>
      <c r="E41" s="84"/>
      <c r="F41" s="75"/>
      <c r="G41" s="76"/>
      <c r="H41" s="76"/>
      <c r="I41" s="77">
        <f t="shared" si="0"/>
        <v>0</v>
      </c>
      <c r="J41" s="76"/>
      <c r="K41" s="85"/>
      <c r="L41" s="86"/>
      <c r="M41" s="81"/>
      <c r="N41" s="77"/>
      <c r="O41" s="81"/>
      <c r="P41" s="76"/>
    </row>
    <row r="42" spans="1:16" ht="12.75">
      <c r="A42" s="71">
        <v>24</v>
      </c>
      <c r="B42" s="83"/>
      <c r="C42" s="76"/>
      <c r="D42" s="77"/>
      <c r="E42" s="84"/>
      <c r="F42" s="75"/>
      <c r="G42" s="76"/>
      <c r="H42" s="76"/>
      <c r="I42" s="77">
        <f t="shared" si="0"/>
        <v>0</v>
      </c>
      <c r="J42" s="76"/>
      <c r="K42" s="85"/>
      <c r="L42" s="86"/>
      <c r="M42" s="81"/>
      <c r="N42" s="77"/>
      <c r="O42" s="81"/>
      <c r="P42" s="76"/>
    </row>
    <row r="43" spans="1:16" ht="12.75">
      <c r="A43" s="71">
        <v>25</v>
      </c>
      <c r="B43" s="83"/>
      <c r="C43" s="76"/>
      <c r="D43" s="77"/>
      <c r="E43" s="84"/>
      <c r="F43" s="75"/>
      <c r="G43" s="76"/>
      <c r="H43" s="76"/>
      <c r="I43" s="77">
        <f t="shared" si="0"/>
        <v>0</v>
      </c>
      <c r="J43" s="76"/>
      <c r="K43" s="85"/>
      <c r="L43" s="86"/>
      <c r="M43" s="81"/>
      <c r="N43" s="77"/>
      <c r="O43" s="81"/>
      <c r="P43" s="76"/>
    </row>
    <row r="44" spans="1:16" ht="12.75">
      <c r="A44" s="71">
        <v>26</v>
      </c>
      <c r="B44" s="83"/>
      <c r="C44" s="76"/>
      <c r="D44" s="77"/>
      <c r="E44" s="84"/>
      <c r="F44" s="75"/>
      <c r="G44" s="76"/>
      <c r="H44" s="76"/>
      <c r="I44" s="77">
        <f t="shared" si="0"/>
        <v>0</v>
      </c>
      <c r="J44" s="76"/>
      <c r="K44" s="85"/>
      <c r="L44" s="86"/>
      <c r="M44" s="81"/>
      <c r="N44" s="77"/>
      <c r="O44" s="81"/>
      <c r="P44" s="76"/>
    </row>
    <row r="45" spans="1:16" ht="12.75">
      <c r="A45" s="71">
        <v>27</v>
      </c>
      <c r="B45" s="83"/>
      <c r="C45" s="76"/>
      <c r="D45" s="77"/>
      <c r="E45" s="84"/>
      <c r="F45" s="75"/>
      <c r="G45" s="76"/>
      <c r="H45" s="76"/>
      <c r="I45" s="77">
        <f t="shared" si="0"/>
        <v>0</v>
      </c>
      <c r="J45" s="76"/>
      <c r="K45" s="85"/>
      <c r="L45" s="86"/>
      <c r="M45" s="81"/>
      <c r="N45" s="77"/>
      <c r="O45" s="81"/>
      <c r="P45" s="76"/>
    </row>
    <row r="46" spans="1:16" ht="12.75">
      <c r="A46" s="71">
        <v>28</v>
      </c>
      <c r="B46" s="83"/>
      <c r="C46" s="76"/>
      <c r="D46" s="77"/>
      <c r="E46" s="84"/>
      <c r="F46" s="75"/>
      <c r="G46" s="76"/>
      <c r="H46" s="76"/>
      <c r="I46" s="77">
        <f t="shared" si="0"/>
        <v>0</v>
      </c>
      <c r="J46" s="76"/>
      <c r="K46" s="85"/>
      <c r="L46" s="86"/>
      <c r="M46" s="81"/>
      <c r="N46" s="77"/>
      <c r="O46" s="81"/>
      <c r="P46" s="76"/>
    </row>
    <row r="47" spans="1:16" ht="12.75">
      <c r="A47" s="71">
        <v>29</v>
      </c>
      <c r="B47" s="83"/>
      <c r="C47" s="76"/>
      <c r="D47" s="77"/>
      <c r="E47" s="84"/>
      <c r="F47" s="75"/>
      <c r="G47" s="76"/>
      <c r="H47" s="76"/>
      <c r="I47" s="77">
        <f t="shared" si="0"/>
        <v>0</v>
      </c>
      <c r="J47" s="76"/>
      <c r="K47" s="85"/>
      <c r="L47" s="86"/>
      <c r="M47" s="81"/>
      <c r="N47" s="77"/>
      <c r="O47" s="81"/>
      <c r="P47" s="76"/>
    </row>
    <row r="48" spans="1:16" ht="12.75">
      <c r="A48" s="71">
        <v>30</v>
      </c>
      <c r="B48" s="83"/>
      <c r="C48" s="76"/>
      <c r="D48" s="77"/>
      <c r="E48" s="84"/>
      <c r="F48" s="75"/>
      <c r="G48" s="76"/>
      <c r="H48" s="76"/>
      <c r="I48" s="77">
        <f t="shared" si="0"/>
        <v>0</v>
      </c>
      <c r="J48" s="76"/>
      <c r="K48" s="85"/>
      <c r="L48" s="86"/>
      <c r="M48" s="81"/>
      <c r="N48" s="77"/>
      <c r="O48" s="81"/>
      <c r="P48" s="76"/>
    </row>
    <row r="49" spans="1:16" ht="12.75">
      <c r="A49" s="71">
        <v>31</v>
      </c>
      <c r="B49" s="83"/>
      <c r="C49" s="76"/>
      <c r="D49" s="77"/>
      <c r="E49" s="84"/>
      <c r="F49" s="75"/>
      <c r="G49" s="76"/>
      <c r="H49" s="76"/>
      <c r="I49" s="77">
        <f t="shared" si="0"/>
        <v>0</v>
      </c>
      <c r="J49" s="76"/>
      <c r="K49" s="85"/>
      <c r="L49" s="86"/>
      <c r="M49" s="81"/>
      <c r="N49" s="77"/>
      <c r="O49" s="81"/>
      <c r="P49" s="76"/>
    </row>
    <row r="50" spans="1:16" ht="12.75">
      <c r="A50" s="71">
        <v>32</v>
      </c>
      <c r="B50" s="83"/>
      <c r="C50" s="76"/>
      <c r="D50" s="77"/>
      <c r="E50" s="84"/>
      <c r="F50" s="75"/>
      <c r="G50" s="76"/>
      <c r="H50" s="76"/>
      <c r="I50" s="77">
        <f t="shared" si="0"/>
        <v>0</v>
      </c>
      <c r="J50" s="76"/>
      <c r="K50" s="85"/>
      <c r="L50" s="86"/>
      <c r="M50" s="81"/>
      <c r="N50" s="77"/>
      <c r="O50" s="81"/>
      <c r="P50" s="76"/>
    </row>
    <row r="51" spans="1:16" ht="12.75">
      <c r="A51" s="71">
        <v>33</v>
      </c>
      <c r="B51" s="83"/>
      <c r="C51" s="76"/>
      <c r="D51" s="77"/>
      <c r="E51" s="84"/>
      <c r="F51" s="75"/>
      <c r="G51" s="76"/>
      <c r="H51" s="76"/>
      <c r="I51" s="77">
        <f t="shared" si="0"/>
        <v>0</v>
      </c>
      <c r="J51" s="76"/>
      <c r="K51" s="85"/>
      <c r="L51" s="86"/>
      <c r="M51" s="81"/>
      <c r="N51" s="77"/>
      <c r="O51" s="81"/>
      <c r="P51" s="76"/>
    </row>
    <row r="52" spans="1:16" ht="12.75">
      <c r="A52" s="71">
        <v>34</v>
      </c>
      <c r="B52" s="83"/>
      <c r="C52" s="76"/>
      <c r="D52" s="77"/>
      <c r="E52" s="84"/>
      <c r="F52" s="75"/>
      <c r="G52" s="76"/>
      <c r="H52" s="76"/>
      <c r="I52" s="77">
        <f t="shared" si="0"/>
        <v>0</v>
      </c>
      <c r="J52" s="76"/>
      <c r="K52" s="85"/>
      <c r="L52" s="86"/>
      <c r="M52" s="81"/>
      <c r="N52" s="77"/>
      <c r="O52" s="81"/>
      <c r="P52" s="76"/>
    </row>
    <row r="53" spans="1:16" ht="12.75">
      <c r="A53" s="71">
        <v>35</v>
      </c>
      <c r="B53" s="83"/>
      <c r="C53" s="76"/>
      <c r="D53" s="77"/>
      <c r="E53" s="84"/>
      <c r="F53" s="75"/>
      <c r="G53" s="76"/>
      <c r="H53" s="76"/>
      <c r="I53" s="77">
        <f t="shared" si="0"/>
        <v>0</v>
      </c>
      <c r="J53" s="76"/>
      <c r="K53" s="85"/>
      <c r="L53" s="86"/>
      <c r="M53" s="81"/>
      <c r="N53" s="77"/>
      <c r="O53" s="81"/>
      <c r="P53" s="76"/>
    </row>
    <row r="54" spans="1:16" ht="12.75">
      <c r="A54" s="71">
        <v>36</v>
      </c>
      <c r="B54" s="83"/>
      <c r="C54" s="76"/>
      <c r="D54" s="77"/>
      <c r="E54" s="84"/>
      <c r="F54" s="75"/>
      <c r="G54" s="76"/>
      <c r="H54" s="76"/>
      <c r="I54" s="77">
        <f t="shared" si="0"/>
        <v>0</v>
      </c>
      <c r="J54" s="76"/>
      <c r="K54" s="85"/>
      <c r="L54" s="86"/>
      <c r="M54" s="81"/>
      <c r="N54" s="77"/>
      <c r="O54" s="81"/>
      <c r="P54" s="76"/>
    </row>
    <row r="55" spans="1:16" ht="12.75">
      <c r="A55" s="71">
        <v>37</v>
      </c>
      <c r="B55" s="83"/>
      <c r="C55" s="76"/>
      <c r="D55" s="77"/>
      <c r="E55" s="84"/>
      <c r="F55" s="75"/>
      <c r="G55" s="76"/>
      <c r="H55" s="76"/>
      <c r="I55" s="77">
        <f t="shared" si="0"/>
        <v>0</v>
      </c>
      <c r="J55" s="76"/>
      <c r="K55" s="85"/>
      <c r="L55" s="86"/>
      <c r="M55" s="81"/>
      <c r="N55" s="77"/>
      <c r="O55" s="81"/>
      <c r="P55" s="76"/>
    </row>
    <row r="56" spans="1:16" ht="12.75">
      <c r="A56" s="71">
        <v>38</v>
      </c>
      <c r="B56" s="83"/>
      <c r="C56" s="76"/>
      <c r="D56" s="77"/>
      <c r="E56" s="84"/>
      <c r="F56" s="75"/>
      <c r="G56" s="76"/>
      <c r="H56" s="76"/>
      <c r="I56" s="77">
        <f t="shared" si="0"/>
        <v>0</v>
      </c>
      <c r="J56" s="76"/>
      <c r="K56" s="85"/>
      <c r="L56" s="86"/>
      <c r="M56" s="81"/>
      <c r="N56" s="77"/>
      <c r="O56" s="81"/>
      <c r="P56" s="76"/>
    </row>
    <row r="57" spans="1:16" ht="12.75">
      <c r="A57" s="71">
        <v>39</v>
      </c>
      <c r="B57" s="83"/>
      <c r="C57" s="76"/>
      <c r="D57" s="77"/>
      <c r="E57" s="84"/>
      <c r="F57" s="75"/>
      <c r="G57" s="76"/>
      <c r="H57" s="76"/>
      <c r="I57" s="77">
        <f t="shared" si="0"/>
        <v>0</v>
      </c>
      <c r="J57" s="76"/>
      <c r="K57" s="85"/>
      <c r="L57" s="86"/>
      <c r="M57" s="81"/>
      <c r="N57" s="77"/>
      <c r="O57" s="81"/>
      <c r="P57" s="76"/>
    </row>
    <row r="58" spans="1:16" ht="12.75">
      <c r="A58" s="71">
        <v>40</v>
      </c>
      <c r="B58" s="83"/>
      <c r="C58" s="76"/>
      <c r="D58" s="77"/>
      <c r="E58" s="84"/>
      <c r="F58" s="75"/>
      <c r="G58" s="76"/>
      <c r="H58" s="76"/>
      <c r="I58" s="77">
        <f t="shared" si="0"/>
        <v>0</v>
      </c>
      <c r="J58" s="76"/>
      <c r="K58" s="85"/>
      <c r="L58" s="86"/>
      <c r="M58" s="81"/>
      <c r="N58" s="77"/>
      <c r="O58" s="81"/>
      <c r="P58" s="76"/>
    </row>
    <row r="59" spans="1:16" ht="12.75">
      <c r="A59" s="71">
        <v>41</v>
      </c>
      <c r="B59" s="83"/>
      <c r="C59" s="76"/>
      <c r="D59" s="77"/>
      <c r="E59" s="84"/>
      <c r="F59" s="75"/>
      <c r="G59" s="76"/>
      <c r="H59" s="76"/>
      <c r="I59" s="77">
        <f t="shared" si="0"/>
        <v>0</v>
      </c>
      <c r="J59" s="76"/>
      <c r="K59" s="85"/>
      <c r="L59" s="86"/>
      <c r="M59" s="81"/>
      <c r="N59" s="77"/>
      <c r="O59" s="81"/>
      <c r="P59" s="76"/>
    </row>
    <row r="60" spans="1:16" ht="12.75">
      <c r="A60" s="71">
        <v>42</v>
      </c>
      <c r="B60" s="83"/>
      <c r="C60" s="76"/>
      <c r="D60" s="77"/>
      <c r="E60" s="84"/>
      <c r="F60" s="75"/>
      <c r="G60" s="76"/>
      <c r="H60" s="76"/>
      <c r="I60" s="77">
        <f t="shared" si="0"/>
        <v>0</v>
      </c>
      <c r="J60" s="76"/>
      <c r="K60" s="85"/>
      <c r="L60" s="86"/>
      <c r="M60" s="81"/>
      <c r="N60" s="77"/>
      <c r="O60" s="81"/>
      <c r="P60" s="76"/>
    </row>
    <row r="61" spans="1:16" ht="12.75">
      <c r="A61" s="71">
        <v>43</v>
      </c>
      <c r="B61" s="83"/>
      <c r="C61" s="76"/>
      <c r="D61" s="77"/>
      <c r="E61" s="84"/>
      <c r="F61" s="75"/>
      <c r="G61" s="76"/>
      <c r="H61" s="76"/>
      <c r="I61" s="77">
        <f t="shared" si="0"/>
        <v>0</v>
      </c>
      <c r="J61" s="76"/>
      <c r="K61" s="85"/>
      <c r="L61" s="86"/>
      <c r="M61" s="81"/>
      <c r="N61" s="77"/>
      <c r="O61" s="81"/>
      <c r="P61" s="76"/>
    </row>
    <row r="62" spans="1:16" ht="12.75">
      <c r="A62" s="71">
        <v>44</v>
      </c>
      <c r="B62" s="83"/>
      <c r="C62" s="76"/>
      <c r="D62" s="77"/>
      <c r="E62" s="84"/>
      <c r="F62" s="75"/>
      <c r="G62" s="76"/>
      <c r="H62" s="76"/>
      <c r="I62" s="77">
        <f t="shared" si="0"/>
        <v>0</v>
      </c>
      <c r="J62" s="76"/>
      <c r="K62" s="85"/>
      <c r="L62" s="86"/>
      <c r="M62" s="81"/>
      <c r="N62" s="77"/>
      <c r="O62" s="81"/>
      <c r="P62" s="76"/>
    </row>
    <row r="63" spans="1:16" ht="12.75">
      <c r="A63" s="71">
        <v>45</v>
      </c>
      <c r="B63" s="83"/>
      <c r="C63" s="76"/>
      <c r="D63" s="77"/>
      <c r="E63" s="84"/>
      <c r="F63" s="75"/>
      <c r="G63" s="76"/>
      <c r="H63" s="76"/>
      <c r="I63" s="77">
        <f t="shared" si="0"/>
        <v>0</v>
      </c>
      <c r="J63" s="76"/>
      <c r="K63" s="85"/>
      <c r="L63" s="86"/>
      <c r="M63" s="81"/>
      <c r="N63" s="77"/>
      <c r="O63" s="81"/>
      <c r="P63" s="76"/>
    </row>
    <row r="64" spans="1:16" ht="12.75">
      <c r="A64" s="71">
        <v>46</v>
      </c>
      <c r="B64" s="83"/>
      <c r="C64" s="76"/>
      <c r="D64" s="77"/>
      <c r="E64" s="84"/>
      <c r="F64" s="75"/>
      <c r="G64" s="76"/>
      <c r="H64" s="76"/>
      <c r="I64" s="77">
        <f t="shared" si="0"/>
        <v>0</v>
      </c>
      <c r="J64" s="76"/>
      <c r="K64" s="85"/>
      <c r="L64" s="86"/>
      <c r="M64" s="81"/>
      <c r="N64" s="77"/>
      <c r="O64" s="81"/>
      <c r="P64" s="76"/>
    </row>
    <row r="65" spans="1:16" ht="12.75">
      <c r="A65" s="71">
        <v>47</v>
      </c>
      <c r="B65" s="83"/>
      <c r="C65" s="76"/>
      <c r="D65" s="77"/>
      <c r="E65" s="84"/>
      <c r="F65" s="75"/>
      <c r="G65" s="76"/>
      <c r="H65" s="76"/>
      <c r="I65" s="77">
        <f t="shared" si="0"/>
        <v>0</v>
      </c>
      <c r="J65" s="76"/>
      <c r="K65" s="85"/>
      <c r="L65" s="86"/>
      <c r="M65" s="81"/>
      <c r="N65" s="77"/>
      <c r="O65" s="81"/>
      <c r="P65" s="76"/>
    </row>
    <row r="66" spans="1:16" ht="12.75">
      <c r="A66" s="71">
        <v>48</v>
      </c>
      <c r="B66" s="83"/>
      <c r="C66" s="76"/>
      <c r="D66" s="77"/>
      <c r="E66" s="84"/>
      <c r="F66" s="75"/>
      <c r="G66" s="76"/>
      <c r="H66" s="76"/>
      <c r="I66" s="77">
        <f t="shared" si="0"/>
        <v>0</v>
      </c>
      <c r="J66" s="76"/>
      <c r="K66" s="85"/>
      <c r="L66" s="86"/>
      <c r="M66" s="81"/>
      <c r="N66" s="77"/>
      <c r="O66" s="81"/>
      <c r="P66" s="76"/>
    </row>
    <row r="67" spans="1:16" ht="12.75">
      <c r="A67" s="71">
        <v>49</v>
      </c>
      <c r="B67" s="83"/>
      <c r="C67" s="76"/>
      <c r="D67" s="77"/>
      <c r="E67" s="84"/>
      <c r="F67" s="75"/>
      <c r="G67" s="76"/>
      <c r="H67" s="76"/>
      <c r="I67" s="77">
        <f t="shared" si="0"/>
        <v>0</v>
      </c>
      <c r="J67" s="76"/>
      <c r="K67" s="85"/>
      <c r="L67" s="86"/>
      <c r="M67" s="81"/>
      <c r="N67" s="77"/>
      <c r="O67" s="81"/>
      <c r="P67" s="76"/>
    </row>
    <row r="68" spans="1:16" ht="12.75">
      <c r="A68" s="71">
        <v>50</v>
      </c>
      <c r="B68" s="83"/>
      <c r="C68" s="76"/>
      <c r="D68" s="77"/>
      <c r="E68" s="84"/>
      <c r="F68" s="75"/>
      <c r="G68" s="76"/>
      <c r="H68" s="76"/>
      <c r="I68" s="77">
        <f t="shared" si="0"/>
        <v>0</v>
      </c>
      <c r="J68" s="76"/>
      <c r="K68" s="85"/>
      <c r="L68" s="86"/>
      <c r="M68" s="81"/>
      <c r="N68" s="77"/>
      <c r="O68" s="81"/>
      <c r="P68" s="76"/>
    </row>
    <row r="69" spans="1:16" ht="12.75">
      <c r="A69" s="1" t="s">
        <v>197</v>
      </c>
      <c r="B69" s="83"/>
      <c r="C69" s="76"/>
      <c r="D69" s="77"/>
      <c r="E69" s="84"/>
      <c r="F69" s="75"/>
      <c r="G69" s="76"/>
      <c r="H69" s="76"/>
      <c r="I69" s="77">
        <f t="shared" si="0"/>
        <v>0</v>
      </c>
      <c r="J69" s="76"/>
      <c r="K69" s="85"/>
      <c r="L69" s="86"/>
      <c r="M69" s="81"/>
      <c r="N69" s="77"/>
      <c r="O69" s="81"/>
      <c r="P69" s="76"/>
    </row>
    <row r="70" spans="1:16" ht="7.5" customHeight="1">
      <c r="A70" s="87"/>
      <c r="B70" s="87"/>
      <c r="C70" s="87"/>
      <c r="D70" s="88"/>
      <c r="E70" s="89"/>
      <c r="F70" s="90"/>
      <c r="G70" s="87"/>
      <c r="H70" s="87"/>
      <c r="I70" s="87"/>
      <c r="J70" s="87"/>
      <c r="K70" s="87"/>
      <c r="L70" s="87"/>
      <c r="M70" s="87"/>
      <c r="N70" s="87"/>
      <c r="O70" s="87"/>
      <c r="P70" s="87"/>
    </row>
    <row r="71" spans="1:16" ht="12.75">
      <c r="B71" s="7" t="s">
        <v>198</v>
      </c>
      <c r="C71" s="7"/>
    </row>
  </sheetData>
  <autoFilter ref="B18:P70" xr:uid="{00000000-0009-0000-0000-000005000000}"/>
  <mergeCells count="1">
    <mergeCell ref="A3:A15"/>
  </mergeCells>
  <dataValidations count="4">
    <dataValidation type="list" allowBlank="1" sqref="L70" xr:uid="{00000000-0002-0000-0500-000000000000}">
      <formula1>$L$3:$L$15</formula1>
    </dataValidation>
    <dataValidation type="list" allowBlank="1" sqref="J70" xr:uid="{00000000-0002-0000-0500-000001000000}">
      <formula1>#REF!</formula1>
    </dataValidation>
    <dataValidation type="list" allowBlank="1" sqref="K19:K26 K28:K70" xr:uid="{00000000-0002-0000-0500-000002000000}">
      <formula1>$K$3:$K$10</formula1>
    </dataValidation>
    <dataValidation type="list" allowBlank="1" sqref="L19:L26 L28:L69" xr:uid="{00000000-0002-0000-0500-000003000000}">
      <formula1>"сутки,3 суток,неделя,2 недели,месяц,квартал"</formula1>
    </dataValidation>
  </dataValidations>
  <printOptions horizontalCentered="1" gridLines="1"/>
  <pageMargins left="0.7" right="0.7" top="0.75" bottom="0.75" header="0" footer="0"/>
  <pageSetup paperSize="9" fitToHeight="0" pageOrder="overThenDown" orientation="landscape" cellComments="atEnd"/>
  <extLst>
    <ext xmlns:x14="http://schemas.microsoft.com/office/spreadsheetml/2009/9/main" uri="{CCE6A557-97BC-4b89-ADB6-D9C93CAAB3DF}">
      <x14:dataValidations xmlns:xm="http://schemas.microsoft.com/office/excel/2006/main" count="1">
        <x14:dataValidation type="list" allowBlank="1" xr:uid="{00000000-0002-0000-0500-000004000000}">
          <x14:formula1>
            <xm:f>'Команда '!$B$5:$B$9</xm:f>
          </x14:formula1>
          <xm:sqref>J19:J26 J28:J69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AX999"/>
  <sheetViews>
    <sheetView showGridLines="0" workbookViewId="0">
      <pane xSplit="1" topLeftCell="B1" activePane="topRight" state="frozen"/>
      <selection pane="topRight" activeCell="B60" sqref="B60:D60"/>
    </sheetView>
  </sheetViews>
  <sheetFormatPr defaultColWidth="14.42578125" defaultRowHeight="15.75" customHeight="1" outlineLevelRow="1" outlineLevelCol="1"/>
  <cols>
    <col min="1" max="1" width="40.140625" customWidth="1"/>
    <col min="2" max="2" width="14.85546875" customWidth="1"/>
    <col min="3" max="3" width="15.28515625" customWidth="1"/>
    <col min="4" max="5" width="11.5703125" customWidth="1"/>
    <col min="6" max="6" width="15" customWidth="1"/>
    <col min="7" max="8" width="11.5703125" customWidth="1"/>
    <col min="9" max="9" width="15" customWidth="1"/>
    <col min="10" max="10" width="14.7109375" customWidth="1"/>
    <col min="11" max="11" width="15.85546875" customWidth="1"/>
    <col min="12" max="13" width="11.5703125" customWidth="1"/>
    <col min="14" max="14" width="11.5703125" hidden="1" customWidth="1"/>
    <col min="15" max="26" width="11.5703125" customWidth="1"/>
    <col min="27" max="38" width="8.7109375" customWidth="1" outlineLevel="1"/>
    <col min="39" max="50" width="8.7109375" customWidth="1"/>
  </cols>
  <sheetData>
    <row r="1" spans="1:50" ht="15">
      <c r="B1" s="255" t="s">
        <v>199</v>
      </c>
      <c r="C1" s="228"/>
      <c r="D1" s="228"/>
      <c r="E1" s="228"/>
      <c r="F1" s="228"/>
      <c r="G1" s="228"/>
      <c r="H1" s="228"/>
      <c r="I1" s="228"/>
      <c r="J1" s="228"/>
      <c r="K1" s="228"/>
      <c r="L1" s="228"/>
      <c r="M1" s="228"/>
      <c r="N1" s="228"/>
      <c r="O1" s="228"/>
      <c r="P1" s="228"/>
      <c r="Q1" s="228"/>
      <c r="R1" s="228"/>
      <c r="S1" s="228"/>
      <c r="T1" s="228"/>
      <c r="U1" s="228"/>
      <c r="V1" s="228"/>
      <c r="W1" s="228"/>
      <c r="X1" s="228"/>
      <c r="Y1" s="228"/>
      <c r="Z1" s="221"/>
      <c r="AA1" s="255"/>
      <c r="AB1" s="228"/>
      <c r="AC1" s="228"/>
      <c r="AD1" s="228"/>
      <c r="AE1" s="228"/>
      <c r="AF1" s="228"/>
      <c r="AG1" s="228"/>
      <c r="AH1" s="228"/>
      <c r="AI1" s="228"/>
      <c r="AJ1" s="228"/>
      <c r="AK1" s="228"/>
      <c r="AL1" s="228"/>
      <c r="AM1" s="228"/>
      <c r="AN1" s="228"/>
      <c r="AO1" s="228"/>
      <c r="AP1" s="228"/>
      <c r="AQ1" s="228"/>
      <c r="AR1" s="228"/>
      <c r="AS1" s="228"/>
      <c r="AT1" s="228"/>
      <c r="AU1" s="228"/>
      <c r="AV1" s="228"/>
      <c r="AW1" s="228"/>
      <c r="AX1" s="221"/>
    </row>
    <row r="2" spans="1:50" ht="15">
      <c r="B2" s="91" t="s">
        <v>200</v>
      </c>
      <c r="C2" s="91" t="s">
        <v>201</v>
      </c>
      <c r="D2" s="91" t="s">
        <v>202</v>
      </c>
      <c r="E2" s="91" t="s">
        <v>203</v>
      </c>
      <c r="F2" s="91" t="s">
        <v>204</v>
      </c>
      <c r="G2" s="91" t="s">
        <v>205</v>
      </c>
      <c r="H2" s="91" t="s">
        <v>206</v>
      </c>
      <c r="I2" s="91" t="s">
        <v>207</v>
      </c>
      <c r="J2" s="91" t="s">
        <v>208</v>
      </c>
      <c r="K2" s="91" t="s">
        <v>209</v>
      </c>
      <c r="L2" s="91" t="s">
        <v>210</v>
      </c>
      <c r="M2" s="91" t="s">
        <v>211</v>
      </c>
      <c r="N2" s="92" t="s">
        <v>136</v>
      </c>
      <c r="O2" s="91" t="s">
        <v>212</v>
      </c>
      <c r="P2" s="91" t="s">
        <v>213</v>
      </c>
      <c r="Q2" s="91" t="s">
        <v>214</v>
      </c>
      <c r="R2" s="91" t="s">
        <v>215</v>
      </c>
      <c r="S2" s="91" t="s">
        <v>216</v>
      </c>
      <c r="T2" s="91" t="s">
        <v>217</v>
      </c>
      <c r="U2" s="91" t="s">
        <v>218</v>
      </c>
      <c r="V2" s="91" t="s">
        <v>219</v>
      </c>
      <c r="W2" s="91" t="s">
        <v>220</v>
      </c>
      <c r="X2" s="91" t="s">
        <v>221</v>
      </c>
      <c r="Y2" s="91" t="s">
        <v>222</v>
      </c>
      <c r="Z2" s="91" t="s">
        <v>223</v>
      </c>
      <c r="AA2" s="91" t="s">
        <v>224</v>
      </c>
      <c r="AB2" s="91" t="s">
        <v>225</v>
      </c>
      <c r="AC2" s="91" t="s">
        <v>226</v>
      </c>
      <c r="AD2" s="91" t="s">
        <v>227</v>
      </c>
      <c r="AE2" s="91" t="s">
        <v>228</v>
      </c>
      <c r="AF2" s="91" t="s">
        <v>229</v>
      </c>
      <c r="AG2" s="91" t="s">
        <v>230</v>
      </c>
      <c r="AH2" s="91" t="s">
        <v>231</v>
      </c>
      <c r="AI2" s="91" t="s">
        <v>232</v>
      </c>
      <c r="AJ2" s="91" t="s">
        <v>233</v>
      </c>
      <c r="AK2" s="91" t="s">
        <v>234</v>
      </c>
      <c r="AL2" s="91" t="s">
        <v>235</v>
      </c>
    </row>
    <row r="3" spans="1:50" ht="15">
      <c r="A3" s="93"/>
      <c r="B3" s="94" t="s">
        <v>236</v>
      </c>
      <c r="C3" s="95"/>
      <c r="D3" s="95"/>
      <c r="E3" s="95"/>
      <c r="F3" s="95"/>
      <c r="G3" s="95"/>
      <c r="H3" s="95"/>
      <c r="I3" s="96"/>
      <c r="J3" s="93"/>
      <c r="K3" s="93"/>
      <c r="L3" s="93"/>
      <c r="M3" s="97"/>
      <c r="N3" s="93"/>
      <c r="O3" s="93"/>
      <c r="P3" s="93"/>
      <c r="Q3" s="93"/>
      <c r="R3" s="93"/>
      <c r="S3" s="93"/>
      <c r="T3" s="93"/>
      <c r="U3" s="93"/>
      <c r="V3" s="93"/>
      <c r="W3" s="93"/>
      <c r="X3" s="93"/>
      <c r="Y3" s="93"/>
      <c r="Z3" s="97"/>
      <c r="AA3" s="93"/>
      <c r="AB3" s="93"/>
      <c r="AC3" s="93"/>
      <c r="AD3" s="93"/>
      <c r="AE3" s="93"/>
      <c r="AF3" s="93"/>
      <c r="AG3" s="93"/>
      <c r="AH3" s="93"/>
      <c r="AI3" s="93"/>
      <c r="AJ3" s="93"/>
      <c r="AK3" s="93"/>
      <c r="AL3" s="93"/>
      <c r="AM3" s="93"/>
      <c r="AN3" s="93"/>
      <c r="AO3" s="93"/>
      <c r="AP3" s="93"/>
      <c r="AQ3" s="93"/>
      <c r="AR3" s="93"/>
      <c r="AS3" s="93"/>
      <c r="AT3" s="93"/>
      <c r="AU3" s="93"/>
      <c r="AV3" s="93"/>
      <c r="AW3" s="93"/>
      <c r="AX3" s="93"/>
    </row>
    <row r="4" spans="1:50" ht="18.75">
      <c r="A4" s="98" t="s">
        <v>237</v>
      </c>
      <c r="B4" s="93"/>
      <c r="C4" s="93"/>
      <c r="D4" s="93"/>
      <c r="E4" s="93"/>
      <c r="F4" s="93"/>
      <c r="G4" s="93"/>
      <c r="H4" s="93"/>
      <c r="I4" s="93"/>
      <c r="J4" s="93"/>
      <c r="K4" s="93"/>
      <c r="L4" s="93"/>
      <c r="M4" s="97"/>
      <c r="N4" s="93"/>
      <c r="O4" s="93"/>
      <c r="P4" s="93"/>
      <c r="Q4" s="93"/>
      <c r="R4" s="93"/>
      <c r="S4" s="93"/>
      <c r="T4" s="93"/>
      <c r="U4" s="93"/>
      <c r="V4" s="93"/>
      <c r="W4" s="93"/>
      <c r="X4" s="93"/>
      <c r="Y4" s="93"/>
      <c r="Z4" s="97"/>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0" ht="15">
      <c r="A5" s="93"/>
      <c r="B5" s="93"/>
      <c r="C5" s="93"/>
      <c r="D5" s="93"/>
      <c r="E5" s="93"/>
      <c r="F5" s="93"/>
      <c r="G5" s="93"/>
      <c r="H5" s="93"/>
      <c r="I5" s="93"/>
      <c r="J5" s="93"/>
      <c r="K5" s="93"/>
      <c r="L5" s="93"/>
      <c r="M5" s="97"/>
      <c r="N5" s="93"/>
      <c r="O5" s="93"/>
      <c r="P5" s="93"/>
      <c r="Q5" s="93"/>
      <c r="R5" s="93"/>
      <c r="S5" s="93"/>
      <c r="T5" s="93"/>
      <c r="U5" s="93"/>
      <c r="V5" s="93"/>
      <c r="W5" s="93"/>
      <c r="X5" s="93"/>
      <c r="Y5" s="93"/>
      <c r="Z5" s="97"/>
      <c r="AA5" s="93"/>
      <c r="AB5" s="93"/>
      <c r="AC5" s="93"/>
      <c r="AD5" s="93"/>
      <c r="AE5" s="93"/>
      <c r="AF5" s="93"/>
      <c r="AG5" s="93"/>
      <c r="AH5" s="93"/>
      <c r="AI5" s="93"/>
      <c r="AJ5" s="93"/>
      <c r="AK5" s="93"/>
      <c r="AL5" s="93"/>
      <c r="AM5" s="93"/>
      <c r="AN5" s="93"/>
      <c r="AO5" s="93"/>
      <c r="AP5" s="93"/>
      <c r="AQ5" s="93"/>
      <c r="AR5" s="93"/>
      <c r="AS5" s="93"/>
      <c r="AT5" s="93"/>
      <c r="AU5" s="93"/>
      <c r="AV5" s="93"/>
      <c r="AW5" s="93"/>
      <c r="AX5" s="93"/>
    </row>
    <row r="6" spans="1:50" ht="15">
      <c r="A6" s="99" t="s">
        <v>238</v>
      </c>
      <c r="B6" s="200">
        <v>115000</v>
      </c>
      <c r="C6" s="200"/>
      <c r="D6" s="201"/>
      <c r="E6" s="201"/>
      <c r="F6" s="201"/>
      <c r="G6" s="201"/>
      <c r="H6" s="200"/>
      <c r="I6" s="201"/>
      <c r="J6" s="201"/>
      <c r="K6" s="201"/>
      <c r="L6" s="201"/>
      <c r="M6" s="201"/>
      <c r="N6" s="101"/>
      <c r="O6" s="101"/>
      <c r="P6" s="101"/>
      <c r="Q6" s="101"/>
      <c r="R6" s="101"/>
      <c r="S6" s="101"/>
      <c r="T6" s="101"/>
      <c r="U6" s="101"/>
      <c r="V6" s="101"/>
      <c r="W6" s="101"/>
      <c r="X6" s="101"/>
      <c r="Y6" s="101"/>
      <c r="Z6" s="101"/>
      <c r="AA6" s="102"/>
      <c r="AB6" s="101"/>
      <c r="AC6" s="101"/>
      <c r="AD6" s="101"/>
      <c r="AE6" s="101"/>
      <c r="AF6" s="101"/>
      <c r="AG6" s="101"/>
      <c r="AH6" s="101"/>
      <c r="AI6" s="101"/>
      <c r="AJ6" s="101"/>
      <c r="AK6" s="101"/>
      <c r="AL6" s="101"/>
      <c r="AM6" s="101"/>
      <c r="AN6" s="101"/>
      <c r="AO6" s="101"/>
      <c r="AP6" s="101"/>
      <c r="AQ6" s="101"/>
      <c r="AR6" s="101"/>
      <c r="AS6" s="101"/>
      <c r="AT6" s="101"/>
      <c r="AU6" s="101"/>
      <c r="AV6" s="101"/>
      <c r="AW6" s="101"/>
      <c r="AX6" s="101"/>
    </row>
    <row r="7" spans="1:50" ht="15">
      <c r="A7" s="103" t="s">
        <v>239</v>
      </c>
      <c r="B7" s="200"/>
      <c r="C7" s="200">
        <v>2500000</v>
      </c>
      <c r="D7" s="201"/>
      <c r="E7" s="201"/>
      <c r="F7" s="201"/>
      <c r="G7" s="201"/>
      <c r="H7" s="201"/>
      <c r="I7" s="201"/>
      <c r="J7" s="201"/>
      <c r="K7" s="201">
        <v>450000</v>
      </c>
      <c r="L7" s="201"/>
      <c r="M7" s="201"/>
      <c r="N7" s="101"/>
      <c r="O7" s="101"/>
      <c r="P7" s="101"/>
      <c r="Q7" s="101"/>
      <c r="R7" s="101"/>
      <c r="S7" s="101"/>
      <c r="T7" s="101"/>
      <c r="U7" s="101"/>
      <c r="V7" s="101"/>
      <c r="W7" s="101"/>
      <c r="X7" s="101"/>
      <c r="Y7" s="101"/>
      <c r="Z7" s="101"/>
      <c r="AA7" s="102"/>
      <c r="AB7" s="101"/>
      <c r="AC7" s="101"/>
      <c r="AD7" s="101"/>
      <c r="AE7" s="101"/>
      <c r="AF7" s="101"/>
      <c r="AG7" s="101"/>
      <c r="AH7" s="101"/>
      <c r="AI7" s="101"/>
      <c r="AJ7" s="101"/>
      <c r="AK7" s="101"/>
      <c r="AL7" s="101"/>
      <c r="AM7" s="101"/>
      <c r="AN7" s="101"/>
      <c r="AO7" s="101"/>
      <c r="AP7" s="101"/>
      <c r="AQ7" s="101"/>
      <c r="AR7" s="101"/>
      <c r="AS7" s="101"/>
      <c r="AT7" s="101"/>
      <c r="AU7" s="101"/>
      <c r="AV7" s="101"/>
      <c r="AW7" s="101"/>
      <c r="AX7" s="101"/>
    </row>
    <row r="8" spans="1:50" ht="15">
      <c r="A8" s="104" t="s">
        <v>240</v>
      </c>
      <c r="B8" s="93"/>
      <c r="C8" s="93"/>
      <c r="D8" s="93"/>
      <c r="E8" s="93"/>
      <c r="F8" s="93"/>
      <c r="G8" s="93"/>
      <c r="H8" s="93"/>
      <c r="I8" s="93"/>
      <c r="J8" s="93"/>
      <c r="K8" s="93"/>
      <c r="L8" s="93"/>
      <c r="M8" s="93"/>
      <c r="N8" s="93"/>
      <c r="O8" s="93"/>
      <c r="P8" s="93"/>
      <c r="Q8" s="93"/>
      <c r="R8" s="93"/>
      <c r="S8" s="93"/>
      <c r="T8" s="93"/>
      <c r="U8" s="93"/>
      <c r="V8" s="93"/>
      <c r="W8" s="93"/>
      <c r="X8" s="93"/>
      <c r="Y8" s="93"/>
      <c r="Z8" s="97"/>
      <c r="AA8" s="93"/>
      <c r="AB8" s="93"/>
      <c r="AC8" s="93"/>
      <c r="AD8" s="93"/>
      <c r="AE8" s="93"/>
      <c r="AF8" s="93"/>
      <c r="AG8" s="93"/>
      <c r="AH8" s="93"/>
      <c r="AI8" s="93"/>
      <c r="AJ8" s="93"/>
      <c r="AK8" s="93"/>
      <c r="AL8" s="93"/>
      <c r="AM8" s="93"/>
      <c r="AN8" s="93"/>
      <c r="AO8" s="93"/>
      <c r="AP8" s="93"/>
      <c r="AQ8" s="93"/>
      <c r="AR8" s="93"/>
      <c r="AS8" s="93"/>
      <c r="AT8" s="93"/>
      <c r="AU8" s="93"/>
      <c r="AV8" s="93"/>
      <c r="AW8" s="93"/>
      <c r="AX8" s="93"/>
    </row>
    <row r="9" spans="1:50" ht="15">
      <c r="A9" s="105"/>
      <c r="B9" s="93"/>
      <c r="C9" s="93"/>
      <c r="D9" s="93"/>
      <c r="E9" s="93"/>
      <c r="F9" s="93"/>
      <c r="G9" s="93"/>
      <c r="H9" s="93"/>
      <c r="I9" s="93"/>
      <c r="J9" s="93"/>
      <c r="K9" s="93"/>
      <c r="L9" s="93"/>
      <c r="M9" s="93"/>
      <c r="N9" s="93"/>
      <c r="O9" s="93"/>
      <c r="P9" s="93"/>
      <c r="Q9" s="93"/>
      <c r="R9" s="93"/>
      <c r="S9" s="93"/>
      <c r="T9" s="93"/>
      <c r="U9" s="93"/>
      <c r="V9" s="93"/>
      <c r="W9" s="93"/>
      <c r="X9" s="93"/>
      <c r="Y9" s="93"/>
      <c r="Z9" s="97"/>
      <c r="AA9" s="93"/>
      <c r="AB9" s="93"/>
      <c r="AC9" s="93"/>
      <c r="AD9" s="93"/>
      <c r="AE9" s="93"/>
      <c r="AF9" s="93"/>
      <c r="AG9" s="93"/>
      <c r="AH9" s="93"/>
      <c r="AI9" s="93"/>
      <c r="AJ9" s="93"/>
      <c r="AK9" s="93"/>
      <c r="AL9" s="93"/>
      <c r="AM9" s="93"/>
      <c r="AN9" s="93"/>
      <c r="AO9" s="93"/>
      <c r="AP9" s="93"/>
      <c r="AQ9" s="93"/>
      <c r="AR9" s="93"/>
      <c r="AS9" s="93"/>
      <c r="AT9" s="93"/>
      <c r="AU9" s="93"/>
      <c r="AV9" s="93"/>
      <c r="AW9" s="93"/>
      <c r="AX9" s="93"/>
    </row>
    <row r="10" spans="1:50" ht="15">
      <c r="A10" s="105" t="s">
        <v>241</v>
      </c>
      <c r="B10" s="93"/>
      <c r="C10" s="93"/>
      <c r="D10" s="93"/>
      <c r="E10" s="93"/>
      <c r="F10" s="93"/>
      <c r="G10" s="93"/>
      <c r="H10" s="93"/>
      <c r="I10" s="93"/>
      <c r="J10" s="93"/>
      <c r="K10" s="93"/>
      <c r="L10" s="93"/>
      <c r="M10" s="97"/>
      <c r="N10" s="93"/>
      <c r="O10" s="93"/>
      <c r="P10" s="93"/>
      <c r="Q10" s="93"/>
      <c r="R10" s="93"/>
      <c r="S10" s="93"/>
      <c r="T10" s="93"/>
      <c r="U10" s="93"/>
      <c r="V10" s="93"/>
      <c r="W10" s="93"/>
      <c r="X10" s="93"/>
      <c r="Y10" s="93"/>
      <c r="Z10" s="97"/>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row>
    <row r="11" spans="1:50" ht="15">
      <c r="A11" s="106" t="s">
        <v>242</v>
      </c>
      <c r="B11" s="93"/>
      <c r="C11" s="93"/>
      <c r="D11" s="93"/>
      <c r="E11" s="93"/>
      <c r="F11" s="93"/>
      <c r="G11" s="93"/>
      <c r="H11" s="93"/>
      <c r="I11" s="93"/>
      <c r="J11" s="93"/>
      <c r="K11" s="93"/>
      <c r="L11" s="93"/>
      <c r="M11" s="97"/>
      <c r="N11" s="93"/>
      <c r="O11" s="93"/>
      <c r="P11" s="93"/>
      <c r="Q11" s="93"/>
      <c r="R11" s="93"/>
      <c r="S11" s="93"/>
      <c r="T11" s="93"/>
      <c r="U11" s="93"/>
      <c r="V11" s="93"/>
      <c r="W11" s="93"/>
      <c r="X11" s="93"/>
      <c r="Y11" s="93"/>
      <c r="Z11" s="97"/>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row>
    <row r="12" spans="1:50" ht="15">
      <c r="A12" s="101" t="s">
        <v>243</v>
      </c>
      <c r="B12" s="100"/>
      <c r="C12" s="100"/>
      <c r="D12" s="100"/>
      <c r="E12" s="100"/>
      <c r="F12" s="101"/>
      <c r="G12" s="101"/>
      <c r="H12" s="101"/>
      <c r="I12" s="201">
        <v>20000</v>
      </c>
      <c r="J12" s="201">
        <v>500000</v>
      </c>
      <c r="K12" s="101"/>
      <c r="L12" s="101"/>
      <c r="M12" s="101"/>
      <c r="N12" s="102"/>
      <c r="O12" s="102"/>
      <c r="P12" s="102"/>
      <c r="Q12" s="102"/>
      <c r="R12" s="102"/>
      <c r="S12" s="102"/>
      <c r="T12" s="102"/>
      <c r="U12" s="102"/>
      <c r="V12" s="102"/>
      <c r="W12" s="102"/>
      <c r="X12" s="102"/>
      <c r="Y12" s="102"/>
      <c r="Z12" s="102"/>
      <c r="AA12" s="102"/>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row>
    <row r="13" spans="1:50" s="188" customFormat="1" ht="15">
      <c r="A13" s="204" t="s">
        <v>442</v>
      </c>
      <c r="B13" s="200"/>
      <c r="C13" s="201"/>
      <c r="D13" s="100"/>
      <c r="E13" s="100"/>
      <c r="F13" s="101"/>
      <c r="G13" s="101"/>
      <c r="H13" s="101"/>
      <c r="I13" s="101"/>
      <c r="J13" s="201"/>
      <c r="K13" s="101"/>
      <c r="L13" s="205"/>
      <c r="M13" s="101"/>
      <c r="N13" s="102"/>
      <c r="O13" s="102"/>
      <c r="P13" s="102"/>
      <c r="Q13" s="102"/>
      <c r="R13" s="102"/>
      <c r="S13" s="102"/>
      <c r="T13" s="102"/>
      <c r="U13" s="102"/>
      <c r="V13" s="102"/>
      <c r="W13" s="102"/>
      <c r="X13" s="102"/>
      <c r="Y13" s="102"/>
      <c r="Z13" s="102"/>
      <c r="AA13" s="102"/>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row>
    <row r="14" spans="1:50" ht="15">
      <c r="A14" s="204" t="s">
        <v>440</v>
      </c>
      <c r="B14" s="101"/>
      <c r="D14" s="100"/>
      <c r="E14" s="100"/>
      <c r="F14" s="101"/>
      <c r="G14" s="100"/>
      <c r="H14" s="100"/>
      <c r="I14" s="101"/>
      <c r="J14" s="201">
        <v>300000</v>
      </c>
      <c r="K14" s="101"/>
      <c r="M14" s="101"/>
      <c r="N14" s="101"/>
      <c r="O14" s="101"/>
      <c r="P14" s="101"/>
      <c r="Q14" s="101"/>
      <c r="R14" s="101"/>
      <c r="S14" s="101"/>
      <c r="T14" s="101"/>
      <c r="U14" s="101"/>
      <c r="V14" s="101"/>
      <c r="W14" s="101"/>
      <c r="X14" s="101"/>
      <c r="Y14" s="101"/>
      <c r="Z14" s="101"/>
      <c r="AA14" s="102"/>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row>
    <row r="15" spans="1:50" ht="15">
      <c r="A15" s="204" t="s">
        <v>441</v>
      </c>
      <c r="B15" s="100"/>
      <c r="C15" s="101"/>
      <c r="D15" s="101"/>
      <c r="E15" s="101"/>
      <c r="F15" s="101"/>
      <c r="G15" s="100"/>
      <c r="H15" s="100"/>
      <c r="I15" s="100"/>
      <c r="J15" s="201">
        <v>100000</v>
      </c>
      <c r="K15" s="101"/>
      <c r="L15" s="101"/>
      <c r="M15" s="101"/>
      <c r="N15" s="102"/>
      <c r="O15" s="102"/>
      <c r="P15" s="101"/>
      <c r="Q15" s="101"/>
      <c r="R15" s="101"/>
      <c r="S15" s="101"/>
      <c r="T15" s="101"/>
      <c r="U15" s="101"/>
      <c r="V15" s="101"/>
      <c r="W15" s="101"/>
      <c r="X15" s="101"/>
      <c r="Y15" s="101"/>
      <c r="Z15" s="101"/>
      <c r="AA15" s="102"/>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row>
    <row r="16" spans="1:50" s="188" customFormat="1" ht="15">
      <c r="A16" s="204" t="s">
        <v>443</v>
      </c>
      <c r="B16" s="100"/>
      <c r="C16" s="101"/>
      <c r="D16" s="101"/>
      <c r="E16" s="101"/>
      <c r="F16" s="201">
        <v>500000</v>
      </c>
      <c r="G16" s="100"/>
      <c r="H16" s="100"/>
      <c r="I16" s="100"/>
      <c r="J16" s="201"/>
      <c r="K16" s="101"/>
      <c r="L16" s="101"/>
      <c r="M16" s="101"/>
      <c r="N16" s="102"/>
      <c r="O16" s="102"/>
      <c r="P16" s="101"/>
      <c r="Q16" s="101"/>
      <c r="R16" s="101"/>
      <c r="S16" s="101"/>
      <c r="T16" s="101"/>
      <c r="U16" s="101"/>
      <c r="V16" s="101"/>
      <c r="W16" s="101"/>
      <c r="X16" s="101"/>
      <c r="Y16" s="101"/>
      <c r="Z16" s="101"/>
      <c r="AA16" s="102"/>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row>
    <row r="17" spans="1:50" ht="15">
      <c r="A17" s="101" t="s">
        <v>244</v>
      </c>
      <c r="B17" s="101"/>
      <c r="C17" s="101"/>
      <c r="D17" s="101"/>
      <c r="E17" s="101"/>
      <c r="F17" s="101"/>
      <c r="G17" s="101"/>
      <c r="H17" s="100"/>
      <c r="I17" s="101"/>
      <c r="J17" s="201">
        <v>100000</v>
      </c>
      <c r="K17" s="101"/>
      <c r="L17" s="101"/>
      <c r="M17" s="101"/>
      <c r="N17" s="102"/>
      <c r="O17" s="102"/>
      <c r="P17" s="101"/>
      <c r="Q17" s="101"/>
      <c r="R17" s="101"/>
      <c r="S17" s="101"/>
      <c r="T17" s="101"/>
      <c r="U17" s="101"/>
      <c r="V17" s="101"/>
      <c r="W17" s="101"/>
      <c r="X17" s="101"/>
      <c r="Y17" s="101"/>
      <c r="Z17" s="101"/>
      <c r="AA17" s="102"/>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row>
    <row r="18" spans="1:50" ht="15">
      <c r="M18" s="97"/>
      <c r="Z18" s="97"/>
    </row>
    <row r="19" spans="1:50" ht="15">
      <c r="A19" s="107"/>
      <c r="B19" s="93"/>
      <c r="C19" s="93"/>
      <c r="D19" s="93"/>
      <c r="E19" s="93"/>
      <c r="F19" s="93"/>
      <c r="G19" s="93"/>
      <c r="H19" s="93"/>
      <c r="I19" s="93"/>
      <c r="J19" s="93"/>
      <c r="K19" s="93"/>
      <c r="L19" s="93"/>
      <c r="M19" s="97"/>
      <c r="N19" s="93"/>
      <c r="O19" s="93"/>
      <c r="P19" s="93"/>
      <c r="Q19" s="93"/>
      <c r="R19" s="93"/>
      <c r="S19" s="93"/>
      <c r="T19" s="93"/>
      <c r="U19" s="93"/>
      <c r="V19" s="93"/>
      <c r="W19" s="93"/>
      <c r="X19" s="93"/>
      <c r="Y19" s="93"/>
      <c r="Z19" s="97"/>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row>
    <row r="20" spans="1:50" ht="15">
      <c r="A20" s="108" t="s">
        <v>245</v>
      </c>
      <c r="B20" s="93"/>
      <c r="C20" s="93"/>
      <c r="D20" s="93"/>
      <c r="E20" s="93"/>
      <c r="F20" s="93"/>
      <c r="G20" s="93"/>
      <c r="H20" s="93"/>
      <c r="I20" s="93"/>
      <c r="J20" s="93"/>
      <c r="K20" s="93"/>
      <c r="L20" s="93"/>
      <c r="M20" s="97"/>
      <c r="N20" s="93"/>
      <c r="O20" s="93"/>
      <c r="P20" s="93"/>
      <c r="Q20" s="93"/>
      <c r="R20" s="93"/>
      <c r="S20" s="93"/>
      <c r="T20" s="93"/>
      <c r="U20" s="93"/>
      <c r="V20" s="93"/>
      <c r="W20" s="93"/>
      <c r="X20" s="93"/>
      <c r="Y20" s="93"/>
      <c r="Z20" s="97"/>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row>
    <row r="21" spans="1:50" ht="15" hidden="1" outlineLevel="1">
      <c r="A21" s="109" t="s">
        <v>246</v>
      </c>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10"/>
      <c r="AB21" s="111"/>
      <c r="AC21" s="111"/>
      <c r="AD21" s="111"/>
      <c r="AE21" s="111"/>
      <c r="AF21" s="111"/>
      <c r="AG21" s="111"/>
      <c r="AH21" s="111"/>
      <c r="AI21" s="111"/>
      <c r="AJ21" s="111"/>
      <c r="AK21" s="111"/>
      <c r="AL21" s="111"/>
      <c r="AM21" s="101"/>
      <c r="AN21" s="101"/>
      <c r="AO21" s="101"/>
      <c r="AP21" s="101"/>
      <c r="AQ21" s="101"/>
      <c r="AR21" s="101"/>
      <c r="AS21" s="101"/>
      <c r="AT21" s="101"/>
      <c r="AU21" s="101"/>
      <c r="AV21" s="101"/>
      <c r="AW21" s="101"/>
      <c r="AX21" s="101"/>
    </row>
    <row r="22" spans="1:50" ht="15" hidden="1" outlineLevel="1">
      <c r="A22" s="107" t="s">
        <v>247</v>
      </c>
      <c r="B22" s="93">
        <f t="shared" ref="B22:M22" si="0">B21*B37</f>
        <v>0</v>
      </c>
      <c r="C22" s="93">
        <f t="shared" si="0"/>
        <v>0</v>
      </c>
      <c r="D22" s="93">
        <f t="shared" si="0"/>
        <v>0</v>
      </c>
      <c r="E22" s="93">
        <f t="shared" si="0"/>
        <v>0</v>
      </c>
      <c r="F22" s="93">
        <f t="shared" si="0"/>
        <v>0</v>
      </c>
      <c r="G22" s="93">
        <f t="shared" si="0"/>
        <v>0</v>
      </c>
      <c r="H22" s="93">
        <f t="shared" si="0"/>
        <v>0</v>
      </c>
      <c r="I22" s="93">
        <f t="shared" si="0"/>
        <v>0</v>
      </c>
      <c r="J22" s="93">
        <f>J21*J37</f>
        <v>0</v>
      </c>
      <c r="K22" s="93">
        <f t="shared" si="0"/>
        <v>0</v>
      </c>
      <c r="L22" s="93">
        <f t="shared" si="0"/>
        <v>0</v>
      </c>
      <c r="M22" s="97">
        <f t="shared" si="0"/>
        <v>0</v>
      </c>
      <c r="N22" s="93"/>
      <c r="O22" s="93">
        <f t="shared" ref="O22:AL22" si="1">O21*O37</f>
        <v>0</v>
      </c>
      <c r="P22" s="93">
        <f t="shared" si="1"/>
        <v>0</v>
      </c>
      <c r="Q22" s="93">
        <f t="shared" si="1"/>
        <v>0</v>
      </c>
      <c r="R22" s="93">
        <f t="shared" si="1"/>
        <v>0</v>
      </c>
      <c r="S22" s="93">
        <f t="shared" si="1"/>
        <v>0</v>
      </c>
      <c r="T22" s="93">
        <f t="shared" si="1"/>
        <v>0</v>
      </c>
      <c r="U22" s="93">
        <f t="shared" si="1"/>
        <v>0</v>
      </c>
      <c r="V22" s="93">
        <f t="shared" si="1"/>
        <v>0</v>
      </c>
      <c r="W22" s="93">
        <f t="shared" si="1"/>
        <v>0</v>
      </c>
      <c r="X22" s="93">
        <f t="shared" si="1"/>
        <v>0</v>
      </c>
      <c r="Y22" s="93">
        <f t="shared" si="1"/>
        <v>0</v>
      </c>
      <c r="Z22" s="93">
        <f t="shared" si="1"/>
        <v>0</v>
      </c>
      <c r="AA22" s="112">
        <f t="shared" si="1"/>
        <v>0</v>
      </c>
      <c r="AB22" s="113">
        <f t="shared" si="1"/>
        <v>0</v>
      </c>
      <c r="AC22" s="113">
        <f t="shared" si="1"/>
        <v>0</v>
      </c>
      <c r="AD22" s="113">
        <f t="shared" si="1"/>
        <v>0</v>
      </c>
      <c r="AE22" s="113">
        <f t="shared" si="1"/>
        <v>0</v>
      </c>
      <c r="AF22" s="113">
        <f t="shared" si="1"/>
        <v>0</v>
      </c>
      <c r="AG22" s="113">
        <f t="shared" si="1"/>
        <v>0</v>
      </c>
      <c r="AH22" s="113">
        <f t="shared" si="1"/>
        <v>0</v>
      </c>
      <c r="AI22" s="113">
        <f t="shared" si="1"/>
        <v>0</v>
      </c>
      <c r="AJ22" s="113">
        <f t="shared" si="1"/>
        <v>0</v>
      </c>
      <c r="AK22" s="113">
        <f t="shared" si="1"/>
        <v>0</v>
      </c>
      <c r="AL22" s="102">
        <f t="shared" si="1"/>
        <v>0</v>
      </c>
      <c r="AM22" s="93"/>
      <c r="AN22" s="93"/>
      <c r="AO22" s="93"/>
      <c r="AP22" s="93"/>
      <c r="AQ22" s="93"/>
      <c r="AR22" s="93"/>
      <c r="AS22" s="93"/>
      <c r="AT22" s="93"/>
      <c r="AU22" s="93"/>
      <c r="AV22" s="93"/>
      <c r="AW22" s="93"/>
      <c r="AX22" s="93"/>
    </row>
    <row r="23" spans="1:50" ht="15" hidden="1" outlineLevel="1">
      <c r="A23" s="109" t="s">
        <v>248</v>
      </c>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row>
    <row r="24" spans="1:50" ht="15" hidden="1" outlineLevel="1">
      <c r="A24" s="114" t="s">
        <v>249</v>
      </c>
      <c r="B24" s="93">
        <f t="shared" ref="B24:M24" si="2">B23*B37</f>
        <v>0</v>
      </c>
      <c r="C24" s="93">
        <f t="shared" si="2"/>
        <v>0</v>
      </c>
      <c r="D24" s="93">
        <f t="shared" si="2"/>
        <v>0</v>
      </c>
      <c r="E24" s="93">
        <f t="shared" si="2"/>
        <v>0</v>
      </c>
      <c r="F24" s="93">
        <f t="shared" si="2"/>
        <v>0</v>
      </c>
      <c r="G24" s="93">
        <f t="shared" si="2"/>
        <v>0</v>
      </c>
      <c r="H24" s="93">
        <f t="shared" si="2"/>
        <v>0</v>
      </c>
      <c r="I24" s="93">
        <f t="shared" si="2"/>
        <v>0</v>
      </c>
      <c r="J24" s="93">
        <f>J23*J37</f>
        <v>0</v>
      </c>
      <c r="K24" s="93">
        <f t="shared" si="2"/>
        <v>0</v>
      </c>
      <c r="L24" s="93">
        <f t="shared" si="2"/>
        <v>0</v>
      </c>
      <c r="M24" s="93">
        <f t="shared" si="2"/>
        <v>0</v>
      </c>
      <c r="N24" s="93"/>
      <c r="O24" s="93">
        <f t="shared" ref="O24:AL24" si="3">O23*O37</f>
        <v>0</v>
      </c>
      <c r="P24" s="93">
        <f t="shared" si="3"/>
        <v>0</v>
      </c>
      <c r="Q24" s="93">
        <f t="shared" si="3"/>
        <v>0</v>
      </c>
      <c r="R24" s="93">
        <f t="shared" si="3"/>
        <v>0</v>
      </c>
      <c r="S24" s="93">
        <f t="shared" si="3"/>
        <v>0</v>
      </c>
      <c r="T24" s="93">
        <f t="shared" si="3"/>
        <v>0</v>
      </c>
      <c r="U24" s="93">
        <f t="shared" si="3"/>
        <v>0</v>
      </c>
      <c r="V24" s="93">
        <f t="shared" si="3"/>
        <v>0</v>
      </c>
      <c r="W24" s="93">
        <f t="shared" si="3"/>
        <v>0</v>
      </c>
      <c r="X24" s="93">
        <f t="shared" si="3"/>
        <v>0</v>
      </c>
      <c r="Y24" s="93">
        <f t="shared" si="3"/>
        <v>0</v>
      </c>
      <c r="Z24" s="110">
        <f t="shared" si="3"/>
        <v>0</v>
      </c>
      <c r="AA24" s="93">
        <f t="shared" si="3"/>
        <v>0</v>
      </c>
      <c r="AB24" s="93">
        <f t="shared" si="3"/>
        <v>0</v>
      </c>
      <c r="AC24" s="93">
        <f t="shared" si="3"/>
        <v>0</v>
      </c>
      <c r="AD24" s="93">
        <f t="shared" si="3"/>
        <v>0</v>
      </c>
      <c r="AE24" s="93">
        <f t="shared" si="3"/>
        <v>0</v>
      </c>
      <c r="AF24" s="93">
        <f t="shared" si="3"/>
        <v>0</v>
      </c>
      <c r="AG24" s="93">
        <f t="shared" si="3"/>
        <v>0</v>
      </c>
      <c r="AH24" s="93">
        <f t="shared" si="3"/>
        <v>0</v>
      </c>
      <c r="AI24" s="93">
        <f t="shared" si="3"/>
        <v>0</v>
      </c>
      <c r="AJ24" s="93">
        <f t="shared" si="3"/>
        <v>0</v>
      </c>
      <c r="AK24" s="93">
        <f t="shared" si="3"/>
        <v>0</v>
      </c>
      <c r="AL24" s="93">
        <f t="shared" si="3"/>
        <v>0</v>
      </c>
      <c r="AM24" s="93"/>
      <c r="AN24" s="93"/>
      <c r="AO24" s="93"/>
      <c r="AP24" s="93"/>
      <c r="AQ24" s="93"/>
      <c r="AR24" s="93"/>
      <c r="AS24" s="93"/>
      <c r="AT24" s="93"/>
      <c r="AU24" s="93"/>
      <c r="AV24" s="93"/>
      <c r="AW24" s="93"/>
      <c r="AX24" s="93"/>
    </row>
    <row r="25" spans="1:50" ht="15" collapsed="1">
      <c r="A25" s="115" t="s">
        <v>250</v>
      </c>
      <c r="B25" s="116">
        <v>0</v>
      </c>
      <c r="C25" s="93">
        <f t="shared" ref="C25:M25" si="4">C24+C22</f>
        <v>0</v>
      </c>
      <c r="D25" s="93">
        <f t="shared" si="4"/>
        <v>0</v>
      </c>
      <c r="E25" s="93">
        <f t="shared" si="4"/>
        <v>0</v>
      </c>
      <c r="F25" s="93">
        <f t="shared" si="4"/>
        <v>0</v>
      </c>
      <c r="G25" s="93">
        <f t="shared" si="4"/>
        <v>0</v>
      </c>
      <c r="H25" s="93">
        <f t="shared" si="4"/>
        <v>0</v>
      </c>
      <c r="I25" s="93">
        <f t="shared" si="4"/>
        <v>0</v>
      </c>
      <c r="J25" s="93">
        <f t="shared" si="4"/>
        <v>0</v>
      </c>
      <c r="K25" s="93">
        <f t="shared" si="4"/>
        <v>0</v>
      </c>
      <c r="L25" s="93">
        <f t="shared" si="4"/>
        <v>0</v>
      </c>
      <c r="M25" s="97">
        <f t="shared" si="4"/>
        <v>0</v>
      </c>
      <c r="N25" s="93"/>
      <c r="O25" s="93">
        <f t="shared" ref="O25:AL25" si="5">O24+O22</f>
        <v>0</v>
      </c>
      <c r="P25" s="93">
        <f t="shared" si="5"/>
        <v>0</v>
      </c>
      <c r="Q25" s="93">
        <f t="shared" si="5"/>
        <v>0</v>
      </c>
      <c r="R25" s="93">
        <f t="shared" si="5"/>
        <v>0</v>
      </c>
      <c r="S25" s="93">
        <f t="shared" si="5"/>
        <v>0</v>
      </c>
      <c r="T25" s="93">
        <f t="shared" si="5"/>
        <v>0</v>
      </c>
      <c r="U25" s="93">
        <f t="shared" si="5"/>
        <v>0</v>
      </c>
      <c r="V25" s="93">
        <f t="shared" si="5"/>
        <v>0</v>
      </c>
      <c r="W25" s="93">
        <f t="shared" si="5"/>
        <v>0</v>
      </c>
      <c r="X25" s="93">
        <f t="shared" si="5"/>
        <v>0</v>
      </c>
      <c r="Y25" s="93">
        <f t="shared" si="5"/>
        <v>0</v>
      </c>
      <c r="Z25" s="97">
        <f t="shared" si="5"/>
        <v>0</v>
      </c>
      <c r="AA25" s="93">
        <f t="shared" si="5"/>
        <v>0</v>
      </c>
      <c r="AB25" s="93">
        <f t="shared" si="5"/>
        <v>0</v>
      </c>
      <c r="AC25" s="93">
        <f t="shared" si="5"/>
        <v>0</v>
      </c>
      <c r="AD25" s="93">
        <f t="shared" si="5"/>
        <v>0</v>
      </c>
      <c r="AE25" s="93">
        <f t="shared" si="5"/>
        <v>0</v>
      </c>
      <c r="AF25" s="93">
        <f t="shared" si="5"/>
        <v>0</v>
      </c>
      <c r="AG25" s="93">
        <f t="shared" si="5"/>
        <v>0</v>
      </c>
      <c r="AH25" s="93">
        <f t="shared" si="5"/>
        <v>0</v>
      </c>
      <c r="AI25" s="93">
        <f t="shared" si="5"/>
        <v>0</v>
      </c>
      <c r="AJ25" s="93">
        <f t="shared" si="5"/>
        <v>0</v>
      </c>
      <c r="AK25" s="93">
        <f t="shared" si="5"/>
        <v>0</v>
      </c>
      <c r="AL25" s="93">
        <f t="shared" si="5"/>
        <v>0</v>
      </c>
      <c r="AM25" s="93"/>
      <c r="AN25" s="93"/>
      <c r="AO25" s="93"/>
      <c r="AP25" s="93"/>
      <c r="AQ25" s="93"/>
      <c r="AR25" s="93"/>
      <c r="AS25" s="93"/>
      <c r="AT25" s="93"/>
      <c r="AU25" s="93"/>
      <c r="AV25" s="93"/>
      <c r="AW25" s="93"/>
      <c r="AX25" s="93"/>
    </row>
    <row r="26" spans="1:50" ht="15">
      <c r="A26" s="115"/>
      <c r="B26" s="93"/>
      <c r="C26" s="93"/>
      <c r="D26" s="93"/>
      <c r="E26" s="93"/>
      <c r="F26" s="93"/>
      <c r="G26" s="93"/>
      <c r="H26" s="93"/>
      <c r="I26" s="93"/>
      <c r="J26" s="93"/>
      <c r="K26" s="93"/>
      <c r="L26" s="93"/>
      <c r="M26" s="97"/>
      <c r="N26" s="93"/>
      <c r="O26" s="93"/>
      <c r="P26" s="93"/>
      <c r="Q26" s="93"/>
      <c r="R26" s="93"/>
      <c r="S26" s="93"/>
      <c r="T26" s="93"/>
      <c r="U26" s="93"/>
      <c r="V26" s="93"/>
      <c r="W26" s="93"/>
      <c r="X26" s="93"/>
      <c r="Y26" s="93"/>
      <c r="Z26" s="97"/>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row>
    <row r="27" spans="1:50" ht="15" hidden="1" outlineLevel="1">
      <c r="A27" s="109" t="s">
        <v>251</v>
      </c>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2"/>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row>
    <row r="28" spans="1:50" ht="15" hidden="1" outlineLevel="1">
      <c r="A28" s="114" t="s">
        <v>252</v>
      </c>
      <c r="B28" s="93">
        <f t="shared" ref="B28:M28" si="6">B27*B42</f>
        <v>0</v>
      </c>
      <c r="C28" s="93">
        <f t="shared" si="6"/>
        <v>0</v>
      </c>
      <c r="D28" s="93">
        <f t="shared" si="6"/>
        <v>0</v>
      </c>
      <c r="E28" s="93">
        <f t="shared" si="6"/>
        <v>0</v>
      </c>
      <c r="F28" s="93">
        <f t="shared" si="6"/>
        <v>0</v>
      </c>
      <c r="G28" s="93">
        <f t="shared" si="6"/>
        <v>0</v>
      </c>
      <c r="H28" s="93">
        <f t="shared" si="6"/>
        <v>0</v>
      </c>
      <c r="I28" s="93">
        <f t="shared" si="6"/>
        <v>0</v>
      </c>
      <c r="J28" s="93">
        <f t="shared" si="6"/>
        <v>0</v>
      </c>
      <c r="K28" s="93">
        <f t="shared" si="6"/>
        <v>0</v>
      </c>
      <c r="L28" s="93">
        <f t="shared" si="6"/>
        <v>0</v>
      </c>
      <c r="M28" s="93">
        <f t="shared" si="6"/>
        <v>0</v>
      </c>
      <c r="N28" s="93"/>
      <c r="O28" s="93">
        <f t="shared" ref="O28:Z28" si="7">O27*O42</f>
        <v>0</v>
      </c>
      <c r="P28" s="93">
        <f t="shared" si="7"/>
        <v>0</v>
      </c>
      <c r="Q28" s="93">
        <f t="shared" si="7"/>
        <v>0</v>
      </c>
      <c r="R28" s="93">
        <f t="shared" si="7"/>
        <v>0</v>
      </c>
      <c r="S28" s="93">
        <f t="shared" si="7"/>
        <v>0</v>
      </c>
      <c r="T28" s="93">
        <f t="shared" si="7"/>
        <v>0</v>
      </c>
      <c r="U28" s="93">
        <f t="shared" si="7"/>
        <v>0</v>
      </c>
      <c r="V28" s="93">
        <f t="shared" si="7"/>
        <v>0</v>
      </c>
      <c r="W28" s="93">
        <f t="shared" si="7"/>
        <v>0</v>
      </c>
      <c r="X28" s="93">
        <f t="shared" si="7"/>
        <v>0</v>
      </c>
      <c r="Y28" s="93">
        <f t="shared" si="7"/>
        <v>0</v>
      </c>
      <c r="Z28" s="97">
        <f t="shared" si="7"/>
        <v>0</v>
      </c>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row>
    <row r="29" spans="1:50" ht="15" hidden="1" outlineLevel="1">
      <c r="A29" s="109" t="s">
        <v>253</v>
      </c>
      <c r="B29" s="100"/>
      <c r="C29" s="101"/>
      <c r="D29" s="101"/>
      <c r="E29" s="101"/>
      <c r="F29" s="101"/>
      <c r="G29" s="101"/>
      <c r="H29" s="101"/>
      <c r="I29" s="101"/>
      <c r="J29" s="101"/>
      <c r="K29" s="101"/>
      <c r="L29" s="101"/>
      <c r="M29" s="101"/>
      <c r="N29" s="102"/>
      <c r="O29" s="102"/>
      <c r="P29" s="101"/>
      <c r="Q29" s="101"/>
      <c r="R29" s="101"/>
      <c r="S29" s="101"/>
      <c r="T29" s="101"/>
      <c r="U29" s="101"/>
      <c r="V29" s="101"/>
      <c r="W29" s="101"/>
      <c r="X29" s="101"/>
      <c r="Y29" s="101"/>
      <c r="Z29" s="101"/>
      <c r="AA29" s="102"/>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row>
    <row r="30" spans="1:50" ht="15" hidden="1" outlineLevel="1">
      <c r="A30" s="114" t="s">
        <v>254</v>
      </c>
      <c r="B30" s="93">
        <f t="shared" ref="B30:M30" si="8">B29*B42</f>
        <v>0</v>
      </c>
      <c r="C30" s="93">
        <f t="shared" si="8"/>
        <v>0</v>
      </c>
      <c r="D30" s="93">
        <f t="shared" si="8"/>
        <v>0</v>
      </c>
      <c r="E30" s="93">
        <f t="shared" si="8"/>
        <v>0</v>
      </c>
      <c r="F30" s="93">
        <f t="shared" si="8"/>
        <v>0</v>
      </c>
      <c r="G30" s="93">
        <f t="shared" si="8"/>
        <v>0</v>
      </c>
      <c r="H30" s="93">
        <f t="shared" si="8"/>
        <v>0</v>
      </c>
      <c r="I30" s="93">
        <f t="shared" si="8"/>
        <v>0</v>
      </c>
      <c r="J30" s="93">
        <f t="shared" si="8"/>
        <v>0</v>
      </c>
      <c r="K30" s="93">
        <f t="shared" si="8"/>
        <v>0</v>
      </c>
      <c r="L30" s="93">
        <f t="shared" si="8"/>
        <v>0</v>
      </c>
      <c r="M30" s="93">
        <f t="shared" si="8"/>
        <v>0</v>
      </c>
      <c r="N30" s="93"/>
      <c r="O30" s="93">
        <f t="shared" ref="O30:AL30" si="9">O29*O42</f>
        <v>0</v>
      </c>
      <c r="P30" s="93">
        <f t="shared" si="9"/>
        <v>0</v>
      </c>
      <c r="Q30" s="93">
        <f t="shared" si="9"/>
        <v>0</v>
      </c>
      <c r="R30" s="93">
        <f t="shared" si="9"/>
        <v>0</v>
      </c>
      <c r="S30" s="93">
        <f t="shared" si="9"/>
        <v>0</v>
      </c>
      <c r="T30" s="93">
        <f t="shared" si="9"/>
        <v>0</v>
      </c>
      <c r="U30" s="93">
        <f t="shared" si="9"/>
        <v>0</v>
      </c>
      <c r="V30" s="93">
        <f t="shared" si="9"/>
        <v>0</v>
      </c>
      <c r="W30" s="93">
        <f t="shared" si="9"/>
        <v>0</v>
      </c>
      <c r="X30" s="93">
        <f t="shared" si="9"/>
        <v>0</v>
      </c>
      <c r="Y30" s="93">
        <f t="shared" si="9"/>
        <v>0</v>
      </c>
      <c r="Z30" s="97">
        <f t="shared" si="9"/>
        <v>0</v>
      </c>
      <c r="AA30" s="93">
        <f t="shared" si="9"/>
        <v>0</v>
      </c>
      <c r="AB30" s="93">
        <f t="shared" si="9"/>
        <v>0</v>
      </c>
      <c r="AC30" s="93">
        <f t="shared" si="9"/>
        <v>0</v>
      </c>
      <c r="AD30" s="93">
        <f t="shared" si="9"/>
        <v>0</v>
      </c>
      <c r="AE30" s="93">
        <f t="shared" si="9"/>
        <v>0</v>
      </c>
      <c r="AF30" s="93">
        <f t="shared" si="9"/>
        <v>0</v>
      </c>
      <c r="AG30" s="93">
        <f t="shared" si="9"/>
        <v>0</v>
      </c>
      <c r="AH30" s="93">
        <f t="shared" si="9"/>
        <v>0</v>
      </c>
      <c r="AI30" s="93">
        <f t="shared" si="9"/>
        <v>0</v>
      </c>
      <c r="AJ30" s="93">
        <f t="shared" si="9"/>
        <v>0</v>
      </c>
      <c r="AK30" s="93">
        <f t="shared" si="9"/>
        <v>0</v>
      </c>
      <c r="AL30" s="93">
        <f t="shared" si="9"/>
        <v>0</v>
      </c>
      <c r="AM30" s="93"/>
      <c r="AN30" s="93"/>
      <c r="AO30" s="93"/>
      <c r="AP30" s="93"/>
      <c r="AQ30" s="93"/>
      <c r="AR30" s="93"/>
      <c r="AS30" s="93"/>
      <c r="AT30" s="93"/>
      <c r="AU30" s="93"/>
      <c r="AV30" s="93"/>
      <c r="AW30" s="93"/>
      <c r="AX30" s="93"/>
    </row>
    <row r="31" spans="1:50" ht="15" collapsed="1">
      <c r="A31" s="115" t="s">
        <v>255</v>
      </c>
      <c r="B31" s="93">
        <f t="shared" ref="B31:M31" si="10">B30+B28</f>
        <v>0</v>
      </c>
      <c r="C31" s="93">
        <f t="shared" si="10"/>
        <v>0</v>
      </c>
      <c r="D31" s="93">
        <f t="shared" si="10"/>
        <v>0</v>
      </c>
      <c r="E31" s="93">
        <f t="shared" si="10"/>
        <v>0</v>
      </c>
      <c r="F31" s="93">
        <f t="shared" si="10"/>
        <v>0</v>
      </c>
      <c r="G31" s="93">
        <f t="shared" si="10"/>
        <v>0</v>
      </c>
      <c r="H31" s="93">
        <f t="shared" si="10"/>
        <v>0</v>
      </c>
      <c r="I31" s="93">
        <f t="shared" si="10"/>
        <v>0</v>
      </c>
      <c r="J31" s="93">
        <f t="shared" si="10"/>
        <v>0</v>
      </c>
      <c r="K31" s="93">
        <f t="shared" si="10"/>
        <v>0</v>
      </c>
      <c r="L31" s="93">
        <f t="shared" si="10"/>
        <v>0</v>
      </c>
      <c r="M31" s="97">
        <f t="shared" si="10"/>
        <v>0</v>
      </c>
      <c r="N31" s="93"/>
      <c r="O31" s="93">
        <f t="shared" ref="O31:AL31" si="11">O30+O28</f>
        <v>0</v>
      </c>
      <c r="P31" s="93">
        <f t="shared" si="11"/>
        <v>0</v>
      </c>
      <c r="Q31" s="93">
        <f t="shared" si="11"/>
        <v>0</v>
      </c>
      <c r="R31" s="93">
        <f t="shared" si="11"/>
        <v>0</v>
      </c>
      <c r="S31" s="93">
        <f t="shared" si="11"/>
        <v>0</v>
      </c>
      <c r="T31" s="93">
        <f t="shared" si="11"/>
        <v>0</v>
      </c>
      <c r="U31" s="93">
        <f t="shared" si="11"/>
        <v>0</v>
      </c>
      <c r="V31" s="93">
        <f t="shared" si="11"/>
        <v>0</v>
      </c>
      <c r="W31" s="93">
        <f t="shared" si="11"/>
        <v>0</v>
      </c>
      <c r="X31" s="93">
        <f t="shared" si="11"/>
        <v>0</v>
      </c>
      <c r="Y31" s="93">
        <f t="shared" si="11"/>
        <v>0</v>
      </c>
      <c r="Z31" s="97">
        <f t="shared" si="11"/>
        <v>0</v>
      </c>
      <c r="AA31" s="93">
        <f t="shared" si="11"/>
        <v>0</v>
      </c>
      <c r="AB31" s="93">
        <f t="shared" si="11"/>
        <v>0</v>
      </c>
      <c r="AC31" s="93">
        <f t="shared" si="11"/>
        <v>0</v>
      </c>
      <c r="AD31" s="93">
        <f t="shared" si="11"/>
        <v>0</v>
      </c>
      <c r="AE31" s="93">
        <f t="shared" si="11"/>
        <v>0</v>
      </c>
      <c r="AF31" s="93">
        <f t="shared" si="11"/>
        <v>0</v>
      </c>
      <c r="AG31" s="93">
        <f t="shared" si="11"/>
        <v>0</v>
      </c>
      <c r="AH31" s="93">
        <f t="shared" si="11"/>
        <v>0</v>
      </c>
      <c r="AI31" s="93">
        <f t="shared" si="11"/>
        <v>0</v>
      </c>
      <c r="AJ31" s="93">
        <f t="shared" si="11"/>
        <v>0</v>
      </c>
      <c r="AK31" s="93">
        <f t="shared" si="11"/>
        <v>0</v>
      </c>
      <c r="AL31" s="93">
        <f t="shared" si="11"/>
        <v>0</v>
      </c>
      <c r="AM31" s="93"/>
      <c r="AN31" s="93"/>
      <c r="AO31" s="93"/>
      <c r="AP31" s="93"/>
      <c r="AQ31" s="93"/>
      <c r="AR31" s="93"/>
      <c r="AS31" s="93"/>
      <c r="AT31" s="93"/>
      <c r="AU31" s="93"/>
      <c r="AV31" s="93"/>
      <c r="AW31" s="93"/>
      <c r="AX31" s="93"/>
    </row>
    <row r="32" spans="1:50" ht="15">
      <c r="A32" s="115"/>
      <c r="B32" s="93"/>
      <c r="C32" s="93"/>
      <c r="D32" s="93"/>
      <c r="E32" s="93"/>
      <c r="F32" s="93"/>
      <c r="G32" s="93"/>
      <c r="H32" s="93"/>
      <c r="I32" s="93"/>
      <c r="J32" s="93"/>
      <c r="K32" s="93"/>
      <c r="L32" s="93"/>
      <c r="M32" s="97"/>
      <c r="N32" s="93"/>
      <c r="O32" s="93"/>
      <c r="P32" s="93"/>
      <c r="Q32" s="93"/>
      <c r="R32" s="93"/>
      <c r="S32" s="93"/>
      <c r="T32" s="93"/>
      <c r="U32" s="93"/>
      <c r="V32" s="93"/>
      <c r="W32" s="93"/>
      <c r="X32" s="93"/>
      <c r="Y32" s="93"/>
      <c r="Z32" s="97"/>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row>
    <row r="33" spans="1:50" ht="15">
      <c r="A33" s="115"/>
      <c r="B33" s="93"/>
      <c r="C33" s="93"/>
      <c r="D33" s="93"/>
      <c r="E33" s="93"/>
      <c r="F33" s="93"/>
      <c r="G33" s="93"/>
      <c r="H33" s="93"/>
      <c r="I33" s="93"/>
      <c r="J33" s="93"/>
      <c r="K33" s="93"/>
      <c r="L33" s="93"/>
      <c r="M33" s="97"/>
      <c r="N33" s="93"/>
      <c r="O33" s="93"/>
      <c r="P33" s="93"/>
      <c r="Q33" s="93"/>
      <c r="R33" s="93"/>
      <c r="S33" s="93"/>
      <c r="T33" s="93"/>
      <c r="U33" s="93"/>
      <c r="V33" s="93"/>
      <c r="W33" s="93"/>
      <c r="X33" s="93"/>
      <c r="Y33" s="93"/>
      <c r="Z33" s="97"/>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row>
    <row r="34" spans="1:50">
      <c r="A34" s="117" t="s">
        <v>256</v>
      </c>
      <c r="B34" s="117">
        <f t="shared" ref="B34:M34" si="12">SUM(B12:B20)+B25+B31+B6+B7</f>
        <v>115000</v>
      </c>
      <c r="C34" s="117">
        <f t="shared" si="12"/>
        <v>2500000</v>
      </c>
      <c r="D34" s="117">
        <f t="shared" si="12"/>
        <v>0</v>
      </c>
      <c r="E34" s="117">
        <f t="shared" si="12"/>
        <v>0</v>
      </c>
      <c r="F34" s="117">
        <f t="shared" si="12"/>
        <v>500000</v>
      </c>
      <c r="G34" s="117">
        <f t="shared" si="12"/>
        <v>0</v>
      </c>
      <c r="H34" s="117">
        <f t="shared" si="12"/>
        <v>0</v>
      </c>
      <c r="I34" s="117">
        <f t="shared" si="12"/>
        <v>20000</v>
      </c>
      <c r="J34" s="117">
        <f t="shared" si="12"/>
        <v>1000000</v>
      </c>
      <c r="K34" s="117">
        <f t="shared" si="12"/>
        <v>450000</v>
      </c>
      <c r="L34" s="117">
        <f t="shared" si="12"/>
        <v>0</v>
      </c>
      <c r="M34" s="117">
        <f t="shared" si="12"/>
        <v>0</v>
      </c>
      <c r="N34" s="118">
        <f>SUM(B34:M34)</f>
        <v>4585000</v>
      </c>
      <c r="O34" s="117">
        <f t="shared" ref="O34:AL34" si="13">SUM(O12:O20)+O25+O31+O6+O7</f>
        <v>0</v>
      </c>
      <c r="P34" s="117">
        <f t="shared" si="13"/>
        <v>0</v>
      </c>
      <c r="Q34" s="117">
        <f t="shared" si="13"/>
        <v>0</v>
      </c>
      <c r="R34" s="117">
        <f t="shared" si="13"/>
        <v>0</v>
      </c>
      <c r="S34" s="117">
        <f t="shared" si="13"/>
        <v>0</v>
      </c>
      <c r="T34" s="117">
        <f t="shared" si="13"/>
        <v>0</v>
      </c>
      <c r="U34" s="117">
        <f t="shared" si="13"/>
        <v>0</v>
      </c>
      <c r="V34" s="117">
        <f t="shared" si="13"/>
        <v>0</v>
      </c>
      <c r="W34" s="117">
        <f t="shared" si="13"/>
        <v>0</v>
      </c>
      <c r="X34" s="117">
        <f t="shared" si="13"/>
        <v>0</v>
      </c>
      <c r="Y34" s="117">
        <f t="shared" si="13"/>
        <v>0</v>
      </c>
      <c r="Z34" s="117">
        <f t="shared" si="13"/>
        <v>0</v>
      </c>
      <c r="AA34" s="117">
        <f t="shared" si="13"/>
        <v>0</v>
      </c>
      <c r="AB34" s="117">
        <f t="shared" si="13"/>
        <v>0</v>
      </c>
      <c r="AC34" s="117">
        <f t="shared" si="13"/>
        <v>0</v>
      </c>
      <c r="AD34" s="117">
        <f t="shared" si="13"/>
        <v>0</v>
      </c>
      <c r="AE34" s="117">
        <f t="shared" si="13"/>
        <v>0</v>
      </c>
      <c r="AF34" s="117">
        <f t="shared" si="13"/>
        <v>0</v>
      </c>
      <c r="AG34" s="117">
        <f t="shared" si="13"/>
        <v>0</v>
      </c>
      <c r="AH34" s="117">
        <f t="shared" si="13"/>
        <v>0</v>
      </c>
      <c r="AI34" s="117">
        <f t="shared" si="13"/>
        <v>0</v>
      </c>
      <c r="AJ34" s="117">
        <f t="shared" si="13"/>
        <v>0</v>
      </c>
      <c r="AK34" s="117">
        <f t="shared" si="13"/>
        <v>0</v>
      </c>
      <c r="AL34" s="117">
        <f t="shared" si="13"/>
        <v>0</v>
      </c>
      <c r="AM34" s="117"/>
      <c r="AN34" s="117"/>
      <c r="AO34" s="117"/>
      <c r="AP34" s="117"/>
      <c r="AQ34" s="117"/>
      <c r="AR34" s="117"/>
      <c r="AS34" s="117"/>
      <c r="AT34" s="117"/>
      <c r="AU34" s="117"/>
      <c r="AV34" s="117"/>
      <c r="AW34" s="117"/>
      <c r="AX34" s="117"/>
    </row>
    <row r="35" spans="1:50" ht="15">
      <c r="A35" s="105"/>
      <c r="M35" s="97"/>
      <c r="Z35" s="97"/>
    </row>
    <row r="36" spans="1:50" ht="18.75">
      <c r="A36" s="119" t="s">
        <v>257</v>
      </c>
      <c r="M36" s="97"/>
      <c r="Z36" s="97"/>
    </row>
    <row r="37" spans="1:50" ht="15">
      <c r="A37" s="206" t="s">
        <v>444</v>
      </c>
      <c r="B37" s="100"/>
      <c r="C37" s="101"/>
      <c r="D37" s="100"/>
      <c r="E37" s="100"/>
      <c r="F37" s="101"/>
      <c r="G37" s="100"/>
      <c r="H37" s="101"/>
      <c r="I37" s="100"/>
      <c r="J37" s="203">
        <v>10</v>
      </c>
      <c r="K37" s="207">
        <v>10</v>
      </c>
      <c r="L37" s="101"/>
      <c r="M37" s="101"/>
      <c r="N37" s="101"/>
      <c r="O37" s="101"/>
      <c r="P37" s="100"/>
      <c r="Q37" s="101"/>
      <c r="R37" s="101"/>
      <c r="S37" s="101"/>
      <c r="T37" s="101"/>
      <c r="U37" s="100"/>
      <c r="V37" s="101"/>
      <c r="W37" s="101"/>
      <c r="X37" s="101"/>
      <c r="Y37" s="101"/>
      <c r="Z37" s="101"/>
      <c r="AA37" s="102"/>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row>
    <row r="38" spans="1:50" ht="15">
      <c r="A38" s="100" t="s">
        <v>258</v>
      </c>
      <c r="B38" s="100"/>
      <c r="C38" s="100"/>
      <c r="D38" s="100"/>
      <c r="E38" s="100"/>
      <c r="F38" s="100"/>
      <c r="G38" s="100"/>
      <c r="H38" s="100"/>
      <c r="I38" s="100"/>
      <c r="J38" s="100">
        <v>162000</v>
      </c>
      <c r="K38" s="100">
        <v>162000</v>
      </c>
      <c r="L38" s="100"/>
      <c r="M38" s="100"/>
      <c r="N38" s="100"/>
      <c r="O38" s="100"/>
      <c r="P38" s="100"/>
      <c r="Q38" s="100"/>
      <c r="R38" s="100"/>
      <c r="S38" s="100"/>
      <c r="T38" s="100"/>
      <c r="U38" s="100"/>
      <c r="V38" s="102"/>
      <c r="W38" s="102"/>
      <c r="X38" s="102"/>
      <c r="Y38" s="102"/>
      <c r="Z38" s="102"/>
      <c r="AA38" s="102"/>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row>
    <row r="39" spans="1:50" ht="15">
      <c r="A39" s="93"/>
      <c r="B39" s="93"/>
      <c r="C39" s="93"/>
      <c r="D39" s="93"/>
      <c r="E39" s="93"/>
      <c r="F39" s="93"/>
      <c r="G39" s="93"/>
      <c r="H39" s="93"/>
      <c r="I39" s="93"/>
      <c r="J39" s="93"/>
      <c r="K39" s="93"/>
      <c r="L39" s="93"/>
      <c r="M39" s="97"/>
      <c r="N39" s="93"/>
      <c r="O39" s="93"/>
      <c r="P39" s="93"/>
      <c r="Q39" s="93"/>
      <c r="R39" s="93"/>
      <c r="S39" s="93"/>
      <c r="T39" s="93"/>
      <c r="U39" s="93"/>
      <c r="V39" s="93"/>
      <c r="W39" s="93"/>
      <c r="X39" s="93"/>
      <c r="Y39" s="93"/>
      <c r="Z39" s="97"/>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row>
    <row r="40" spans="1:50" ht="15">
      <c r="A40" s="120" t="s">
        <v>259</v>
      </c>
      <c r="B40" s="105">
        <f t="shared" ref="B40:M40" si="14">B38*B37</f>
        <v>0</v>
      </c>
      <c r="C40" s="105">
        <f t="shared" si="14"/>
        <v>0</v>
      </c>
      <c r="D40" s="105">
        <f t="shared" si="14"/>
        <v>0</v>
      </c>
      <c r="E40" s="105">
        <f t="shared" si="14"/>
        <v>0</v>
      </c>
      <c r="F40" s="105">
        <f t="shared" si="14"/>
        <v>0</v>
      </c>
      <c r="G40" s="105">
        <f t="shared" si="14"/>
        <v>0</v>
      </c>
      <c r="H40" s="105">
        <f t="shared" si="14"/>
        <v>0</v>
      </c>
      <c r="I40" s="105">
        <f t="shared" si="14"/>
        <v>0</v>
      </c>
      <c r="J40" s="105">
        <f>J38*J37</f>
        <v>1620000</v>
      </c>
      <c r="K40" s="105">
        <f t="shared" si="14"/>
        <v>1620000</v>
      </c>
      <c r="L40" s="105">
        <f t="shared" si="14"/>
        <v>0</v>
      </c>
      <c r="M40" s="121">
        <f t="shared" si="14"/>
        <v>0</v>
      </c>
      <c r="N40" s="105"/>
      <c r="O40" s="105">
        <f t="shared" ref="O40:AL40" si="15">O38*O37</f>
        <v>0</v>
      </c>
      <c r="P40" s="105">
        <f t="shared" si="15"/>
        <v>0</v>
      </c>
      <c r="Q40" s="105">
        <f t="shared" si="15"/>
        <v>0</v>
      </c>
      <c r="R40" s="105">
        <f t="shared" si="15"/>
        <v>0</v>
      </c>
      <c r="S40" s="105">
        <f t="shared" si="15"/>
        <v>0</v>
      </c>
      <c r="T40" s="105">
        <f t="shared" si="15"/>
        <v>0</v>
      </c>
      <c r="U40" s="105">
        <f t="shared" si="15"/>
        <v>0</v>
      </c>
      <c r="V40" s="105">
        <f t="shared" si="15"/>
        <v>0</v>
      </c>
      <c r="W40" s="105">
        <f t="shared" si="15"/>
        <v>0</v>
      </c>
      <c r="X40" s="105">
        <f t="shared" si="15"/>
        <v>0</v>
      </c>
      <c r="Y40" s="105">
        <f t="shared" si="15"/>
        <v>0</v>
      </c>
      <c r="Z40" s="121">
        <f t="shared" si="15"/>
        <v>0</v>
      </c>
      <c r="AA40" s="105">
        <f t="shared" si="15"/>
        <v>0</v>
      </c>
      <c r="AB40" s="105">
        <f t="shared" si="15"/>
        <v>0</v>
      </c>
      <c r="AC40" s="105">
        <f t="shared" si="15"/>
        <v>0</v>
      </c>
      <c r="AD40" s="105">
        <f t="shared" si="15"/>
        <v>0</v>
      </c>
      <c r="AE40" s="105">
        <f t="shared" si="15"/>
        <v>0</v>
      </c>
      <c r="AF40" s="105">
        <f t="shared" si="15"/>
        <v>0</v>
      </c>
      <c r="AG40" s="105">
        <f t="shared" si="15"/>
        <v>0</v>
      </c>
      <c r="AH40" s="105">
        <f t="shared" si="15"/>
        <v>0</v>
      </c>
      <c r="AI40" s="105">
        <f t="shared" si="15"/>
        <v>0</v>
      </c>
      <c r="AJ40" s="105">
        <f t="shared" si="15"/>
        <v>0</v>
      </c>
      <c r="AK40" s="105">
        <f t="shared" si="15"/>
        <v>0</v>
      </c>
      <c r="AL40" s="105">
        <f t="shared" si="15"/>
        <v>0</v>
      </c>
      <c r="AM40" s="105"/>
      <c r="AN40" s="105"/>
      <c r="AO40" s="105"/>
      <c r="AP40" s="105"/>
      <c r="AQ40" s="105"/>
      <c r="AR40" s="105"/>
      <c r="AS40" s="105"/>
      <c r="AT40" s="105"/>
      <c r="AU40" s="105"/>
      <c r="AV40" s="105"/>
      <c r="AW40" s="105"/>
      <c r="AX40" s="105"/>
    </row>
    <row r="41" spans="1:50" ht="15">
      <c r="A41" s="93"/>
      <c r="B41" s="93"/>
      <c r="C41" s="93"/>
      <c r="D41" s="93"/>
      <c r="E41" s="93"/>
      <c r="F41" s="93"/>
      <c r="G41" s="93"/>
      <c r="H41" s="93"/>
      <c r="I41" s="93"/>
      <c r="J41" s="93"/>
      <c r="K41" s="93"/>
      <c r="L41" s="93"/>
      <c r="M41" s="97"/>
      <c r="N41" s="93"/>
      <c r="O41" s="93"/>
      <c r="P41" s="93"/>
      <c r="Q41" s="93"/>
      <c r="R41" s="93"/>
      <c r="S41" s="93"/>
      <c r="T41" s="93"/>
      <c r="U41" s="93"/>
      <c r="V41" s="93"/>
      <c r="W41" s="93"/>
      <c r="X41" s="93"/>
      <c r="Y41" s="93"/>
      <c r="Z41" s="97"/>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row>
    <row r="42" spans="1:50" ht="15">
      <c r="A42" s="206" t="s">
        <v>445</v>
      </c>
      <c r="B42" s="100"/>
      <c r="C42" s="101"/>
      <c r="D42" s="101"/>
      <c r="E42" s="101"/>
      <c r="F42" s="101"/>
      <c r="G42" s="101"/>
      <c r="H42" s="101"/>
      <c r="I42" s="101"/>
      <c r="J42" s="101">
        <v>7</v>
      </c>
      <c r="K42" s="101">
        <v>7</v>
      </c>
      <c r="L42" s="101"/>
      <c r="M42" s="101"/>
      <c r="N42" s="101"/>
      <c r="O42" s="101"/>
      <c r="P42" s="101"/>
      <c r="Q42" s="101"/>
      <c r="R42" s="101"/>
      <c r="S42" s="101"/>
      <c r="T42" s="101"/>
      <c r="U42" s="101"/>
      <c r="V42" s="101"/>
      <c r="W42" s="101"/>
      <c r="X42" s="101"/>
      <c r="Y42" s="101"/>
      <c r="Z42" s="101"/>
      <c r="AA42" s="102"/>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row>
    <row r="43" spans="1:50" ht="15">
      <c r="A43" s="100" t="s">
        <v>260</v>
      </c>
      <c r="B43" s="100"/>
      <c r="C43" s="101"/>
      <c r="D43" s="101"/>
      <c r="E43" s="101"/>
      <c r="F43" s="101"/>
      <c r="G43" s="101"/>
      <c r="H43" s="101"/>
      <c r="I43" s="101"/>
      <c r="J43" s="101">
        <v>200000</v>
      </c>
      <c r="K43" s="101">
        <v>200000</v>
      </c>
      <c r="L43" s="101"/>
      <c r="M43" s="101"/>
      <c r="N43" s="101"/>
      <c r="O43" s="101"/>
      <c r="P43" s="101"/>
      <c r="Q43" s="101"/>
      <c r="R43" s="101"/>
      <c r="S43" s="101"/>
      <c r="T43" s="101"/>
      <c r="U43" s="101"/>
      <c r="V43" s="101"/>
      <c r="W43" s="101"/>
      <c r="X43" s="101"/>
      <c r="Y43" s="101"/>
      <c r="Z43" s="101"/>
      <c r="AA43" s="102"/>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row>
    <row r="44" spans="1:50" ht="15">
      <c r="A44" s="107"/>
      <c r="B44" s="93"/>
      <c r="C44" s="93"/>
      <c r="D44" s="93"/>
      <c r="E44" s="93"/>
      <c r="F44" s="93"/>
      <c r="G44" s="93"/>
      <c r="H44" s="93"/>
      <c r="I44" s="93"/>
      <c r="J44" s="93"/>
      <c r="K44" s="93"/>
      <c r="L44" s="93"/>
      <c r="M44" s="97"/>
      <c r="N44" s="93"/>
      <c r="O44" s="93"/>
      <c r="P44" s="93"/>
      <c r="Q44" s="93"/>
      <c r="R44" s="93"/>
      <c r="S44" s="93"/>
      <c r="T44" s="93"/>
      <c r="U44" s="93"/>
      <c r="V44" s="93"/>
      <c r="W44" s="93"/>
      <c r="X44" s="93"/>
      <c r="Y44" s="93"/>
      <c r="Z44" s="97"/>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row>
    <row r="45" spans="1:50" ht="15">
      <c r="A45" s="120" t="s">
        <v>261</v>
      </c>
      <c r="B45" s="105">
        <f t="shared" ref="B45:M45" si="16">B43*B42</f>
        <v>0</v>
      </c>
      <c r="C45" s="105">
        <f t="shared" si="16"/>
        <v>0</v>
      </c>
      <c r="D45" s="105">
        <f t="shared" si="16"/>
        <v>0</v>
      </c>
      <c r="E45" s="105">
        <f t="shared" si="16"/>
        <v>0</v>
      </c>
      <c r="F45" s="105">
        <f t="shared" si="16"/>
        <v>0</v>
      </c>
      <c r="G45" s="105">
        <f t="shared" si="16"/>
        <v>0</v>
      </c>
      <c r="H45" s="105">
        <f t="shared" si="16"/>
        <v>0</v>
      </c>
      <c r="I45" s="105">
        <f t="shared" si="16"/>
        <v>0</v>
      </c>
      <c r="J45" s="105">
        <f t="shared" si="16"/>
        <v>1400000</v>
      </c>
      <c r="K45" s="105">
        <f t="shared" si="16"/>
        <v>1400000</v>
      </c>
      <c r="L45" s="105">
        <f t="shared" si="16"/>
        <v>0</v>
      </c>
      <c r="M45" s="121">
        <f t="shared" si="16"/>
        <v>0</v>
      </c>
      <c r="N45" s="105"/>
      <c r="O45" s="105">
        <f t="shared" ref="O45:AL45" si="17">O43*O42</f>
        <v>0</v>
      </c>
      <c r="P45" s="105">
        <f t="shared" si="17"/>
        <v>0</v>
      </c>
      <c r="Q45" s="105">
        <f t="shared" si="17"/>
        <v>0</v>
      </c>
      <c r="R45" s="105">
        <f t="shared" si="17"/>
        <v>0</v>
      </c>
      <c r="S45" s="105">
        <f t="shared" si="17"/>
        <v>0</v>
      </c>
      <c r="T45" s="105">
        <f t="shared" si="17"/>
        <v>0</v>
      </c>
      <c r="U45" s="105">
        <f t="shared" si="17"/>
        <v>0</v>
      </c>
      <c r="V45" s="105">
        <f t="shared" si="17"/>
        <v>0</v>
      </c>
      <c r="W45" s="105">
        <f t="shared" si="17"/>
        <v>0</v>
      </c>
      <c r="X45" s="105">
        <f t="shared" si="17"/>
        <v>0</v>
      </c>
      <c r="Y45" s="105">
        <f t="shared" si="17"/>
        <v>0</v>
      </c>
      <c r="Z45" s="121">
        <f t="shared" si="17"/>
        <v>0</v>
      </c>
      <c r="AA45" s="105">
        <f t="shared" si="17"/>
        <v>0</v>
      </c>
      <c r="AB45" s="105">
        <f t="shared" si="17"/>
        <v>0</v>
      </c>
      <c r="AC45" s="105">
        <f t="shared" si="17"/>
        <v>0</v>
      </c>
      <c r="AD45" s="105">
        <f t="shared" si="17"/>
        <v>0</v>
      </c>
      <c r="AE45" s="105">
        <f t="shared" si="17"/>
        <v>0</v>
      </c>
      <c r="AF45" s="105">
        <f t="shared" si="17"/>
        <v>0</v>
      </c>
      <c r="AG45" s="105">
        <f t="shared" si="17"/>
        <v>0</v>
      </c>
      <c r="AH45" s="105">
        <f t="shared" si="17"/>
        <v>0</v>
      </c>
      <c r="AI45" s="105">
        <f t="shared" si="17"/>
        <v>0</v>
      </c>
      <c r="AJ45" s="105">
        <f t="shared" si="17"/>
        <v>0</v>
      </c>
      <c r="AK45" s="105">
        <f t="shared" si="17"/>
        <v>0</v>
      </c>
      <c r="AL45" s="105">
        <f t="shared" si="17"/>
        <v>0</v>
      </c>
      <c r="AM45" s="105"/>
      <c r="AN45" s="105"/>
      <c r="AO45" s="105"/>
      <c r="AP45" s="105"/>
      <c r="AQ45" s="105"/>
      <c r="AR45" s="105"/>
      <c r="AS45" s="105"/>
      <c r="AT45" s="105"/>
      <c r="AU45" s="105"/>
      <c r="AV45" s="105"/>
      <c r="AW45" s="105"/>
      <c r="AX45" s="105"/>
    </row>
    <row r="46" spans="1:50" ht="15">
      <c r="A46" s="93"/>
      <c r="B46" s="93"/>
      <c r="C46" s="93"/>
      <c r="D46" s="93"/>
      <c r="E46" s="93"/>
      <c r="F46" s="93"/>
      <c r="G46" s="93"/>
      <c r="H46" s="93"/>
      <c r="I46" s="93"/>
      <c r="J46" s="93"/>
      <c r="K46" s="93"/>
      <c r="L46" s="93"/>
      <c r="M46" s="97"/>
      <c r="N46" s="93"/>
      <c r="O46" s="93"/>
      <c r="P46" s="93"/>
      <c r="Q46" s="93"/>
      <c r="R46" s="93"/>
      <c r="S46" s="93"/>
      <c r="T46" s="93"/>
      <c r="U46" s="93"/>
      <c r="V46" s="93"/>
      <c r="W46" s="93"/>
      <c r="X46" s="93"/>
      <c r="Y46" s="93"/>
      <c r="Z46" s="97"/>
    </row>
    <row r="47" spans="1:50" ht="15">
      <c r="A47" s="101" t="s">
        <v>262</v>
      </c>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2"/>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row>
    <row r="48" spans="1:50" ht="15">
      <c r="A48" s="107"/>
      <c r="B48" s="93"/>
      <c r="C48" s="93"/>
      <c r="D48" s="93"/>
      <c r="E48" s="93"/>
      <c r="F48" s="93"/>
      <c r="G48" s="93"/>
      <c r="H48" s="93"/>
      <c r="I48" s="93"/>
      <c r="J48" s="93"/>
      <c r="K48" s="93"/>
      <c r="L48" s="93"/>
      <c r="M48" s="97"/>
      <c r="N48" s="93"/>
      <c r="O48" s="93"/>
      <c r="P48" s="93"/>
      <c r="Q48" s="93"/>
      <c r="R48" s="93"/>
      <c r="S48" s="93"/>
      <c r="T48" s="93"/>
      <c r="U48" s="93"/>
      <c r="V48" s="93"/>
      <c r="W48" s="93"/>
      <c r="X48" s="93"/>
      <c r="Y48" s="93"/>
      <c r="Z48" s="97"/>
    </row>
    <row r="49" spans="1:50">
      <c r="A49" s="117" t="s">
        <v>263</v>
      </c>
      <c r="B49" s="122">
        <f t="shared" ref="B49:M49" si="18">SUM(B40+B45+B47)</f>
        <v>0</v>
      </c>
      <c r="C49" s="122">
        <f t="shared" si="18"/>
        <v>0</v>
      </c>
      <c r="D49" s="122">
        <f t="shared" si="18"/>
        <v>0</v>
      </c>
      <c r="E49" s="122">
        <f t="shared" si="18"/>
        <v>0</v>
      </c>
      <c r="F49" s="122">
        <f t="shared" si="18"/>
        <v>0</v>
      </c>
      <c r="G49" s="122">
        <f t="shared" si="18"/>
        <v>0</v>
      </c>
      <c r="H49" s="122">
        <f t="shared" si="18"/>
        <v>0</v>
      </c>
      <c r="I49" s="122">
        <f t="shared" si="18"/>
        <v>0</v>
      </c>
      <c r="J49" s="122">
        <f t="shared" si="18"/>
        <v>3020000</v>
      </c>
      <c r="K49" s="122">
        <f t="shared" si="18"/>
        <v>3020000</v>
      </c>
      <c r="L49" s="122">
        <f t="shared" si="18"/>
        <v>0</v>
      </c>
      <c r="M49" s="122">
        <f t="shared" si="18"/>
        <v>0</v>
      </c>
      <c r="N49" s="122"/>
      <c r="O49" s="122">
        <f t="shared" ref="O49:AL49" si="19">SUM(O40+O45+O47)</f>
        <v>0</v>
      </c>
      <c r="P49" s="122">
        <f t="shared" si="19"/>
        <v>0</v>
      </c>
      <c r="Q49" s="122">
        <f t="shared" si="19"/>
        <v>0</v>
      </c>
      <c r="R49" s="122">
        <f t="shared" si="19"/>
        <v>0</v>
      </c>
      <c r="S49" s="122">
        <f t="shared" si="19"/>
        <v>0</v>
      </c>
      <c r="T49" s="122">
        <f t="shared" si="19"/>
        <v>0</v>
      </c>
      <c r="U49" s="122">
        <f t="shared" si="19"/>
        <v>0</v>
      </c>
      <c r="V49" s="122">
        <f t="shared" si="19"/>
        <v>0</v>
      </c>
      <c r="W49" s="122">
        <f t="shared" si="19"/>
        <v>0</v>
      </c>
      <c r="X49" s="122">
        <f t="shared" si="19"/>
        <v>0</v>
      </c>
      <c r="Y49" s="122">
        <f t="shared" si="19"/>
        <v>0</v>
      </c>
      <c r="Z49" s="123">
        <f t="shared" si="19"/>
        <v>0</v>
      </c>
      <c r="AA49" s="122">
        <f t="shared" si="19"/>
        <v>0</v>
      </c>
      <c r="AB49" s="122">
        <f t="shared" si="19"/>
        <v>0</v>
      </c>
      <c r="AC49" s="122">
        <f t="shared" si="19"/>
        <v>0</v>
      </c>
      <c r="AD49" s="122">
        <f t="shared" si="19"/>
        <v>0</v>
      </c>
      <c r="AE49" s="122">
        <f t="shared" si="19"/>
        <v>0</v>
      </c>
      <c r="AF49" s="122">
        <f t="shared" si="19"/>
        <v>0</v>
      </c>
      <c r="AG49" s="122">
        <f t="shared" si="19"/>
        <v>0</v>
      </c>
      <c r="AH49" s="122">
        <f t="shared" si="19"/>
        <v>0</v>
      </c>
      <c r="AI49" s="122">
        <f t="shared" si="19"/>
        <v>0</v>
      </c>
      <c r="AJ49" s="122">
        <f t="shared" si="19"/>
        <v>0</v>
      </c>
      <c r="AK49" s="122">
        <f t="shared" si="19"/>
        <v>0</v>
      </c>
      <c r="AL49" s="122">
        <f t="shared" si="19"/>
        <v>0</v>
      </c>
      <c r="AM49" s="122"/>
      <c r="AN49" s="122"/>
      <c r="AO49" s="122"/>
      <c r="AP49" s="122"/>
      <c r="AQ49" s="122"/>
      <c r="AR49" s="122"/>
      <c r="AS49" s="122"/>
      <c r="AT49" s="122"/>
      <c r="AU49" s="122"/>
      <c r="AV49" s="122"/>
      <c r="AW49" s="122"/>
      <c r="AX49" s="122"/>
    </row>
    <row r="50" spans="1:50" ht="15">
      <c r="M50" s="97"/>
      <c r="Z50" s="97"/>
    </row>
    <row r="51" spans="1:50" ht="15">
      <c r="A51" s="105" t="s">
        <v>264</v>
      </c>
      <c r="B51" s="105">
        <f t="shared" ref="B51:M51" si="20">B49-B34</f>
        <v>-115000</v>
      </c>
      <c r="C51" s="105">
        <f t="shared" si="20"/>
        <v>-2500000</v>
      </c>
      <c r="D51" s="105">
        <f t="shared" si="20"/>
        <v>0</v>
      </c>
      <c r="E51" s="105">
        <f t="shared" si="20"/>
        <v>0</v>
      </c>
      <c r="F51" s="105">
        <f t="shared" si="20"/>
        <v>-500000</v>
      </c>
      <c r="G51" s="105">
        <f t="shared" si="20"/>
        <v>0</v>
      </c>
      <c r="H51" s="105">
        <f t="shared" si="20"/>
        <v>0</v>
      </c>
      <c r="I51" s="105">
        <f t="shared" si="20"/>
        <v>-20000</v>
      </c>
      <c r="J51" s="105">
        <f t="shared" si="20"/>
        <v>2020000</v>
      </c>
      <c r="K51" s="105">
        <f t="shared" si="20"/>
        <v>2570000</v>
      </c>
      <c r="L51" s="105">
        <f t="shared" si="20"/>
        <v>0</v>
      </c>
      <c r="M51" s="105">
        <f t="shared" si="20"/>
        <v>0</v>
      </c>
      <c r="N51" s="105"/>
      <c r="O51" s="105">
        <f t="shared" ref="O51:AL51" si="21">O49-O34</f>
        <v>0</v>
      </c>
      <c r="P51" s="105">
        <f t="shared" si="21"/>
        <v>0</v>
      </c>
      <c r="Q51" s="105">
        <f t="shared" si="21"/>
        <v>0</v>
      </c>
      <c r="R51" s="105">
        <f t="shared" si="21"/>
        <v>0</v>
      </c>
      <c r="S51" s="105">
        <f t="shared" si="21"/>
        <v>0</v>
      </c>
      <c r="T51" s="105">
        <f t="shared" si="21"/>
        <v>0</v>
      </c>
      <c r="U51" s="105">
        <f t="shared" si="21"/>
        <v>0</v>
      </c>
      <c r="V51" s="105">
        <f t="shared" si="21"/>
        <v>0</v>
      </c>
      <c r="W51" s="105">
        <f t="shared" si="21"/>
        <v>0</v>
      </c>
      <c r="X51" s="105">
        <f t="shared" si="21"/>
        <v>0</v>
      </c>
      <c r="Y51" s="105">
        <f t="shared" si="21"/>
        <v>0</v>
      </c>
      <c r="Z51" s="121">
        <f t="shared" si="21"/>
        <v>0</v>
      </c>
      <c r="AA51" s="105">
        <f t="shared" si="21"/>
        <v>0</v>
      </c>
      <c r="AB51" s="105">
        <f t="shared" si="21"/>
        <v>0</v>
      </c>
      <c r="AC51" s="105">
        <f t="shared" si="21"/>
        <v>0</v>
      </c>
      <c r="AD51" s="105">
        <f t="shared" si="21"/>
        <v>0</v>
      </c>
      <c r="AE51" s="105">
        <f t="shared" si="21"/>
        <v>0</v>
      </c>
      <c r="AF51" s="105">
        <f t="shared" si="21"/>
        <v>0</v>
      </c>
      <c r="AG51" s="105">
        <f t="shared" si="21"/>
        <v>0</v>
      </c>
      <c r="AH51" s="105">
        <f t="shared" si="21"/>
        <v>0</v>
      </c>
      <c r="AI51" s="105">
        <f t="shared" si="21"/>
        <v>0</v>
      </c>
      <c r="AJ51" s="105">
        <f t="shared" si="21"/>
        <v>0</v>
      </c>
      <c r="AK51" s="105">
        <f t="shared" si="21"/>
        <v>0</v>
      </c>
      <c r="AL51" s="105">
        <f t="shared" si="21"/>
        <v>0</v>
      </c>
      <c r="AM51" s="105"/>
      <c r="AN51" s="105"/>
      <c r="AO51" s="105"/>
      <c r="AP51" s="105"/>
      <c r="AQ51" s="105"/>
      <c r="AR51" s="105"/>
      <c r="AS51" s="105"/>
      <c r="AT51" s="105"/>
      <c r="AU51" s="105"/>
      <c r="AV51" s="105"/>
      <c r="AW51" s="105"/>
      <c r="AX51" s="105"/>
    </row>
    <row r="52" spans="1:50" ht="15">
      <c r="A52" s="105" t="s">
        <v>265</v>
      </c>
      <c r="B52" s="105">
        <f>B51</f>
        <v>-115000</v>
      </c>
      <c r="C52" s="105">
        <f t="shared" ref="C52:M52" si="22">C51+B52</f>
        <v>-2615000</v>
      </c>
      <c r="D52" s="105">
        <f t="shared" si="22"/>
        <v>-2615000</v>
      </c>
      <c r="E52" s="105">
        <f t="shared" si="22"/>
        <v>-2615000</v>
      </c>
      <c r="F52" s="105">
        <f t="shared" si="22"/>
        <v>-3115000</v>
      </c>
      <c r="G52" s="105">
        <f t="shared" si="22"/>
        <v>-3115000</v>
      </c>
      <c r="H52" s="105">
        <f t="shared" si="22"/>
        <v>-3115000</v>
      </c>
      <c r="I52" s="105">
        <f t="shared" si="22"/>
        <v>-3135000</v>
      </c>
      <c r="J52" s="105">
        <f t="shared" si="22"/>
        <v>-1115000</v>
      </c>
      <c r="K52" s="105">
        <f t="shared" si="22"/>
        <v>1455000</v>
      </c>
      <c r="L52" s="105">
        <f t="shared" si="22"/>
        <v>1455000</v>
      </c>
      <c r="M52" s="121">
        <f t="shared" si="22"/>
        <v>1455000</v>
      </c>
      <c r="N52" s="105"/>
      <c r="O52" s="105">
        <f>O51+M52</f>
        <v>1455000</v>
      </c>
      <c r="P52" s="105">
        <f t="shared" ref="P52:AL52" si="23">P51+O52</f>
        <v>1455000</v>
      </c>
      <c r="Q52" s="105">
        <f t="shared" si="23"/>
        <v>1455000</v>
      </c>
      <c r="R52" s="105">
        <f t="shared" si="23"/>
        <v>1455000</v>
      </c>
      <c r="S52" s="105">
        <f t="shared" si="23"/>
        <v>1455000</v>
      </c>
      <c r="T52" s="105">
        <f t="shared" si="23"/>
        <v>1455000</v>
      </c>
      <c r="U52" s="105">
        <f t="shared" si="23"/>
        <v>1455000</v>
      </c>
      <c r="V52" s="105">
        <f t="shared" si="23"/>
        <v>1455000</v>
      </c>
      <c r="W52" s="105">
        <f t="shared" si="23"/>
        <v>1455000</v>
      </c>
      <c r="X52" s="105">
        <f t="shared" si="23"/>
        <v>1455000</v>
      </c>
      <c r="Y52" s="105">
        <f t="shared" si="23"/>
        <v>1455000</v>
      </c>
      <c r="Z52" s="121">
        <f t="shared" si="23"/>
        <v>1455000</v>
      </c>
      <c r="AA52" s="105">
        <f t="shared" si="23"/>
        <v>1455000</v>
      </c>
      <c r="AB52" s="105">
        <f t="shared" si="23"/>
        <v>1455000</v>
      </c>
      <c r="AC52" s="105">
        <f t="shared" si="23"/>
        <v>1455000</v>
      </c>
      <c r="AD52" s="105">
        <f t="shared" si="23"/>
        <v>1455000</v>
      </c>
      <c r="AE52" s="105">
        <f t="shared" si="23"/>
        <v>1455000</v>
      </c>
      <c r="AF52" s="105">
        <f t="shared" si="23"/>
        <v>1455000</v>
      </c>
      <c r="AG52" s="105">
        <f t="shared" si="23"/>
        <v>1455000</v>
      </c>
      <c r="AH52" s="105">
        <f t="shared" si="23"/>
        <v>1455000</v>
      </c>
      <c r="AI52" s="105">
        <f t="shared" si="23"/>
        <v>1455000</v>
      </c>
      <c r="AJ52" s="105">
        <f t="shared" si="23"/>
        <v>1455000</v>
      </c>
      <c r="AK52" s="105">
        <f t="shared" si="23"/>
        <v>1455000</v>
      </c>
      <c r="AL52" s="105">
        <f t="shared" si="23"/>
        <v>1455000</v>
      </c>
      <c r="AM52" s="105"/>
      <c r="AN52" s="105"/>
      <c r="AO52" s="105"/>
      <c r="AP52" s="105"/>
      <c r="AQ52" s="105"/>
      <c r="AR52" s="105"/>
      <c r="AS52" s="105"/>
      <c r="AT52" s="105"/>
      <c r="AU52" s="105"/>
      <c r="AV52" s="105"/>
      <c r="AW52" s="105"/>
      <c r="AX52" s="105"/>
    </row>
    <row r="53" spans="1:50" ht="15">
      <c r="M53" s="97"/>
      <c r="Z53" s="97"/>
    </row>
    <row r="54" spans="1:50" ht="15">
      <c r="B54" s="124" t="s">
        <v>266</v>
      </c>
      <c r="M54" s="97"/>
      <c r="Z54" s="97"/>
    </row>
    <row r="55" spans="1:50" ht="15">
      <c r="M55" s="97"/>
      <c r="Z55" s="97"/>
    </row>
    <row r="56" spans="1:50" ht="15">
      <c r="B56" s="101" t="s">
        <v>267</v>
      </c>
      <c r="C56" s="101" t="s">
        <v>268</v>
      </c>
      <c r="D56" s="101" t="s">
        <v>269</v>
      </c>
      <c r="M56" s="97"/>
      <c r="Z56" s="97"/>
    </row>
    <row r="57" spans="1:50" ht="15">
      <c r="A57" s="125" t="s">
        <v>270</v>
      </c>
      <c r="B57" s="126">
        <f>SUM(B49:M49)/SUM(B34:M34)-1</f>
        <v>0.31733914940021801</v>
      </c>
      <c r="C57" s="126">
        <f>SUM(B49:Z49)/SUM(B34:Z34)-1</f>
        <v>-0.34133042529989099</v>
      </c>
      <c r="D57" s="127">
        <f>SUM(B49:AL49)/SUM(B34:AL34)</f>
        <v>0.65866957470010901</v>
      </c>
      <c r="M57" s="97"/>
      <c r="Z57" s="97"/>
    </row>
    <row r="58" spans="1:50" ht="15">
      <c r="M58" s="97"/>
      <c r="Z58" s="97"/>
    </row>
    <row r="59" spans="1:50" ht="15">
      <c r="M59" s="97"/>
      <c r="Z59" s="97"/>
    </row>
    <row r="60" spans="1:50" ht="113.25" customHeight="1">
      <c r="A60" s="128" t="s">
        <v>271</v>
      </c>
      <c r="B60" s="256" t="s">
        <v>446</v>
      </c>
      <c r="C60" s="228"/>
      <c r="D60" s="221"/>
      <c r="E60" s="129" t="s">
        <v>272</v>
      </c>
      <c r="M60" s="97"/>
      <c r="Z60" s="97"/>
    </row>
    <row r="61" spans="1:50" ht="15">
      <c r="M61" s="97"/>
      <c r="Z61" s="97"/>
    </row>
    <row r="62" spans="1:50" ht="15">
      <c r="M62" s="97"/>
      <c r="Z62" s="97"/>
    </row>
    <row r="63" spans="1:50" ht="15">
      <c r="M63" s="97"/>
      <c r="Z63" s="97"/>
    </row>
    <row r="64" spans="1:50" ht="15">
      <c r="M64" s="97"/>
      <c r="Z64" s="97"/>
    </row>
    <row r="65" spans="13:26" ht="15">
      <c r="M65" s="97"/>
      <c r="Z65" s="97"/>
    </row>
    <row r="66" spans="13:26" ht="15">
      <c r="M66" s="97"/>
      <c r="Z66" s="97"/>
    </row>
    <row r="67" spans="13:26" ht="15">
      <c r="M67" s="97"/>
      <c r="Z67" s="97"/>
    </row>
    <row r="68" spans="13:26" ht="15">
      <c r="M68" s="97"/>
      <c r="Z68" s="97"/>
    </row>
    <row r="69" spans="13:26" ht="15">
      <c r="M69" s="97"/>
      <c r="Z69" s="97"/>
    </row>
    <row r="70" spans="13:26" ht="15">
      <c r="M70" s="97"/>
      <c r="Z70" s="97"/>
    </row>
    <row r="71" spans="13:26" ht="15">
      <c r="M71" s="97"/>
      <c r="Z71" s="97"/>
    </row>
    <row r="72" spans="13:26" ht="15">
      <c r="M72" s="97"/>
      <c r="Z72" s="97"/>
    </row>
    <row r="73" spans="13:26" ht="15">
      <c r="M73" s="97"/>
      <c r="Z73" s="97"/>
    </row>
    <row r="74" spans="13:26" ht="15">
      <c r="M74" s="97"/>
      <c r="Z74" s="97"/>
    </row>
    <row r="75" spans="13:26" ht="15">
      <c r="M75" s="97"/>
      <c r="Z75" s="97"/>
    </row>
    <row r="76" spans="13:26" ht="15">
      <c r="M76" s="97"/>
      <c r="Z76" s="97"/>
    </row>
    <row r="77" spans="13:26" ht="15">
      <c r="M77" s="97"/>
      <c r="Z77" s="97"/>
    </row>
    <row r="78" spans="13:26" ht="15">
      <c r="M78" s="97"/>
      <c r="Z78" s="97"/>
    </row>
    <row r="79" spans="13:26" ht="15">
      <c r="M79" s="97"/>
      <c r="Z79" s="97"/>
    </row>
    <row r="80" spans="13:26" ht="15">
      <c r="M80" s="97"/>
      <c r="Z80" s="97"/>
    </row>
    <row r="81" spans="13:26" ht="15">
      <c r="M81" s="97"/>
      <c r="Z81" s="97"/>
    </row>
    <row r="82" spans="13:26" ht="15">
      <c r="M82" s="97"/>
      <c r="Z82" s="97"/>
    </row>
    <row r="83" spans="13:26" ht="15">
      <c r="M83" s="97"/>
      <c r="Z83" s="97"/>
    </row>
    <row r="84" spans="13:26" ht="15">
      <c r="M84" s="97"/>
      <c r="Z84" s="97"/>
    </row>
    <row r="85" spans="13:26" ht="15">
      <c r="M85" s="97"/>
      <c r="Z85" s="97"/>
    </row>
    <row r="86" spans="13:26" ht="15">
      <c r="M86" s="97"/>
      <c r="Z86" s="97"/>
    </row>
    <row r="87" spans="13:26" ht="15">
      <c r="M87" s="97"/>
      <c r="Z87" s="97"/>
    </row>
    <row r="88" spans="13:26" ht="15">
      <c r="M88" s="97"/>
      <c r="Z88" s="97"/>
    </row>
    <row r="89" spans="13:26" ht="15">
      <c r="M89" s="97"/>
      <c r="Z89" s="97"/>
    </row>
    <row r="90" spans="13:26" ht="15">
      <c r="M90" s="97"/>
      <c r="Z90" s="97"/>
    </row>
    <row r="91" spans="13:26" ht="15">
      <c r="M91" s="97"/>
      <c r="Z91" s="97"/>
    </row>
    <row r="92" spans="13:26" ht="15">
      <c r="M92" s="97"/>
      <c r="Z92" s="97"/>
    </row>
    <row r="93" spans="13:26" ht="15">
      <c r="M93" s="97"/>
      <c r="Z93" s="97"/>
    </row>
    <row r="94" spans="13:26" ht="15">
      <c r="M94" s="97"/>
      <c r="Z94" s="97"/>
    </row>
    <row r="95" spans="13:26" ht="15">
      <c r="M95" s="97"/>
      <c r="Z95" s="97"/>
    </row>
    <row r="96" spans="13:26" ht="15">
      <c r="M96" s="97"/>
      <c r="Z96" s="97"/>
    </row>
    <row r="97" spans="13:26" ht="15">
      <c r="M97" s="97"/>
      <c r="Z97" s="97"/>
    </row>
    <row r="98" spans="13:26" ht="15">
      <c r="M98" s="97"/>
      <c r="Z98" s="97"/>
    </row>
    <row r="99" spans="13:26" ht="15">
      <c r="M99" s="97"/>
      <c r="Z99" s="97"/>
    </row>
    <row r="100" spans="13:26" ht="15">
      <c r="M100" s="97"/>
      <c r="Z100" s="97"/>
    </row>
    <row r="101" spans="13:26" ht="15">
      <c r="M101" s="97"/>
      <c r="Z101" s="97"/>
    </row>
    <row r="102" spans="13:26" ht="15">
      <c r="M102" s="97"/>
      <c r="Z102" s="97"/>
    </row>
    <row r="103" spans="13:26" ht="15">
      <c r="M103" s="97"/>
      <c r="Z103" s="97"/>
    </row>
    <row r="104" spans="13:26" ht="15">
      <c r="M104" s="97"/>
      <c r="Z104" s="97"/>
    </row>
    <row r="105" spans="13:26" ht="15">
      <c r="M105" s="97"/>
      <c r="Z105" s="97"/>
    </row>
    <row r="106" spans="13:26" ht="15">
      <c r="M106" s="97"/>
      <c r="Z106" s="97"/>
    </row>
    <row r="107" spans="13:26" ht="15">
      <c r="M107" s="97"/>
      <c r="Z107" s="97"/>
    </row>
    <row r="108" spans="13:26" ht="15">
      <c r="M108" s="97"/>
      <c r="Z108" s="97"/>
    </row>
    <row r="109" spans="13:26" ht="15">
      <c r="M109" s="97"/>
      <c r="Z109" s="97"/>
    </row>
    <row r="110" spans="13:26" ht="15">
      <c r="M110" s="97"/>
      <c r="Z110" s="97"/>
    </row>
    <row r="111" spans="13:26" ht="15">
      <c r="M111" s="97"/>
      <c r="Z111" s="97"/>
    </row>
    <row r="112" spans="13:26" ht="15">
      <c r="M112" s="97"/>
      <c r="Z112" s="97"/>
    </row>
    <row r="113" spans="13:26" ht="15">
      <c r="M113" s="97"/>
      <c r="Z113" s="97"/>
    </row>
    <row r="114" spans="13:26" ht="15">
      <c r="M114" s="97"/>
      <c r="Z114" s="97"/>
    </row>
    <row r="115" spans="13:26" ht="15">
      <c r="M115" s="97"/>
      <c r="Z115" s="97"/>
    </row>
    <row r="116" spans="13:26" ht="15">
      <c r="M116" s="97"/>
      <c r="Z116" s="97"/>
    </row>
    <row r="117" spans="13:26" ht="15">
      <c r="M117" s="97"/>
      <c r="Z117" s="97"/>
    </row>
    <row r="118" spans="13:26" ht="15">
      <c r="M118" s="97"/>
      <c r="Z118" s="97"/>
    </row>
    <row r="119" spans="13:26" ht="15">
      <c r="M119" s="97"/>
      <c r="Z119" s="97"/>
    </row>
    <row r="120" spans="13:26" ht="15">
      <c r="M120" s="97"/>
      <c r="Z120" s="97"/>
    </row>
    <row r="121" spans="13:26" ht="15">
      <c r="M121" s="97"/>
      <c r="Z121" s="97"/>
    </row>
    <row r="122" spans="13:26" ht="15">
      <c r="M122" s="97"/>
      <c r="Z122" s="97"/>
    </row>
    <row r="123" spans="13:26" ht="15">
      <c r="M123" s="97"/>
      <c r="Z123" s="97"/>
    </row>
    <row r="124" spans="13:26" ht="15">
      <c r="M124" s="97"/>
      <c r="Z124" s="97"/>
    </row>
    <row r="125" spans="13:26" ht="15">
      <c r="M125" s="97"/>
      <c r="Z125" s="97"/>
    </row>
    <row r="126" spans="13:26" ht="15">
      <c r="M126" s="97"/>
      <c r="Z126" s="97"/>
    </row>
    <row r="127" spans="13:26" ht="15">
      <c r="M127" s="97"/>
      <c r="Z127" s="97"/>
    </row>
    <row r="128" spans="13:26" ht="15">
      <c r="M128" s="97"/>
      <c r="Z128" s="97"/>
    </row>
    <row r="129" spans="13:26" ht="15">
      <c r="M129" s="97"/>
      <c r="Z129" s="97"/>
    </row>
    <row r="130" spans="13:26" ht="15">
      <c r="M130" s="97"/>
      <c r="Z130" s="97"/>
    </row>
    <row r="131" spans="13:26" ht="15">
      <c r="M131" s="97"/>
      <c r="Z131" s="97"/>
    </row>
    <row r="132" spans="13:26" ht="15">
      <c r="M132" s="97"/>
      <c r="Z132" s="97"/>
    </row>
    <row r="133" spans="13:26" ht="15">
      <c r="M133" s="97"/>
      <c r="Z133" s="97"/>
    </row>
    <row r="134" spans="13:26" ht="15">
      <c r="M134" s="97"/>
      <c r="Z134" s="97"/>
    </row>
    <row r="135" spans="13:26" ht="15">
      <c r="M135" s="97"/>
      <c r="Z135" s="97"/>
    </row>
    <row r="136" spans="13:26" ht="15">
      <c r="M136" s="97"/>
      <c r="Z136" s="97"/>
    </row>
    <row r="137" spans="13:26" ht="15">
      <c r="M137" s="97"/>
      <c r="Z137" s="97"/>
    </row>
    <row r="138" spans="13:26" ht="15">
      <c r="M138" s="97"/>
      <c r="Z138" s="97"/>
    </row>
    <row r="139" spans="13:26" ht="15">
      <c r="M139" s="97"/>
      <c r="Z139" s="97"/>
    </row>
    <row r="140" spans="13:26" ht="15">
      <c r="M140" s="97"/>
      <c r="Z140" s="97"/>
    </row>
    <row r="141" spans="13:26" ht="15">
      <c r="M141" s="97"/>
      <c r="Z141" s="97"/>
    </row>
    <row r="142" spans="13:26" ht="15">
      <c r="M142" s="97"/>
      <c r="Z142" s="97"/>
    </row>
    <row r="143" spans="13:26" ht="15">
      <c r="M143" s="97"/>
      <c r="Z143" s="97"/>
    </row>
    <row r="144" spans="13:26" ht="15">
      <c r="M144" s="97"/>
      <c r="Z144" s="97"/>
    </row>
    <row r="145" spans="13:26" ht="15">
      <c r="M145" s="97"/>
      <c r="Z145" s="97"/>
    </row>
    <row r="146" spans="13:26" ht="15">
      <c r="M146" s="97"/>
      <c r="Z146" s="97"/>
    </row>
    <row r="147" spans="13:26" ht="15">
      <c r="M147" s="97"/>
      <c r="Z147" s="97"/>
    </row>
    <row r="148" spans="13:26" ht="15">
      <c r="M148" s="97"/>
      <c r="Z148" s="97"/>
    </row>
    <row r="149" spans="13:26" ht="15">
      <c r="M149" s="97"/>
      <c r="Z149" s="97"/>
    </row>
    <row r="150" spans="13:26" ht="15">
      <c r="M150" s="97"/>
      <c r="Z150" s="97"/>
    </row>
    <row r="151" spans="13:26" ht="15">
      <c r="M151" s="97"/>
      <c r="Z151" s="97"/>
    </row>
    <row r="152" spans="13:26" ht="15">
      <c r="M152" s="97"/>
      <c r="Z152" s="97"/>
    </row>
    <row r="153" spans="13:26" ht="15">
      <c r="M153" s="97"/>
      <c r="Z153" s="97"/>
    </row>
    <row r="154" spans="13:26" ht="15">
      <c r="M154" s="97"/>
      <c r="Z154" s="97"/>
    </row>
    <row r="155" spans="13:26" ht="15">
      <c r="M155" s="97"/>
      <c r="Z155" s="97"/>
    </row>
    <row r="156" spans="13:26" ht="15">
      <c r="M156" s="97"/>
      <c r="Z156" s="97"/>
    </row>
    <row r="157" spans="13:26" ht="15">
      <c r="M157" s="97"/>
      <c r="Z157" s="97"/>
    </row>
    <row r="158" spans="13:26" ht="15">
      <c r="M158" s="97"/>
      <c r="Z158" s="97"/>
    </row>
    <row r="159" spans="13:26" ht="15">
      <c r="M159" s="97"/>
      <c r="Z159" s="97"/>
    </row>
    <row r="160" spans="13:26" ht="15">
      <c r="M160" s="97"/>
      <c r="Z160" s="97"/>
    </row>
    <row r="161" spans="13:26" ht="15">
      <c r="M161" s="97"/>
      <c r="Z161" s="97"/>
    </row>
    <row r="162" spans="13:26" ht="15">
      <c r="M162" s="97"/>
      <c r="Z162" s="97"/>
    </row>
    <row r="163" spans="13:26" ht="15">
      <c r="M163" s="97"/>
      <c r="Z163" s="97"/>
    </row>
    <row r="164" spans="13:26" ht="15">
      <c r="M164" s="97"/>
      <c r="Z164" s="97"/>
    </row>
    <row r="165" spans="13:26" ht="15">
      <c r="M165" s="97"/>
      <c r="Z165" s="97"/>
    </row>
    <row r="166" spans="13:26" ht="15">
      <c r="M166" s="97"/>
      <c r="Z166" s="97"/>
    </row>
    <row r="167" spans="13:26" ht="15">
      <c r="M167" s="97"/>
      <c r="Z167" s="97"/>
    </row>
    <row r="168" spans="13:26" ht="15">
      <c r="M168" s="97"/>
      <c r="Z168" s="97"/>
    </row>
    <row r="169" spans="13:26" ht="15">
      <c r="M169" s="97"/>
      <c r="Z169" s="97"/>
    </row>
    <row r="170" spans="13:26" ht="15">
      <c r="M170" s="97"/>
      <c r="Z170" s="97"/>
    </row>
    <row r="171" spans="13:26" ht="15">
      <c r="M171" s="97"/>
      <c r="Z171" s="97"/>
    </row>
    <row r="172" spans="13:26" ht="15">
      <c r="M172" s="97"/>
      <c r="Z172" s="97"/>
    </row>
    <row r="173" spans="13:26" ht="15">
      <c r="M173" s="97"/>
      <c r="Z173" s="97"/>
    </row>
    <row r="174" spans="13:26" ht="15">
      <c r="M174" s="97"/>
      <c r="Z174" s="97"/>
    </row>
    <row r="175" spans="13:26" ht="15">
      <c r="M175" s="97"/>
      <c r="Z175" s="97"/>
    </row>
    <row r="176" spans="13:26" ht="15">
      <c r="M176" s="97"/>
      <c r="Z176" s="97"/>
    </row>
    <row r="177" spans="13:26" ht="15">
      <c r="M177" s="97"/>
      <c r="Z177" s="97"/>
    </row>
    <row r="178" spans="13:26" ht="15">
      <c r="M178" s="97"/>
      <c r="Z178" s="97"/>
    </row>
    <row r="179" spans="13:26" ht="15">
      <c r="M179" s="97"/>
      <c r="Z179" s="97"/>
    </row>
    <row r="180" spans="13:26" ht="15">
      <c r="M180" s="97"/>
      <c r="Z180" s="97"/>
    </row>
    <row r="181" spans="13:26" ht="15">
      <c r="M181" s="97"/>
      <c r="Z181" s="97"/>
    </row>
    <row r="182" spans="13:26" ht="15">
      <c r="M182" s="97"/>
      <c r="Z182" s="97"/>
    </row>
    <row r="183" spans="13:26" ht="15">
      <c r="M183" s="97"/>
      <c r="Z183" s="97"/>
    </row>
    <row r="184" spans="13:26" ht="15">
      <c r="M184" s="97"/>
      <c r="Z184" s="97"/>
    </row>
    <row r="185" spans="13:26" ht="15">
      <c r="M185" s="97"/>
      <c r="Z185" s="97"/>
    </row>
    <row r="186" spans="13:26" ht="15">
      <c r="M186" s="97"/>
      <c r="Z186" s="97"/>
    </row>
    <row r="187" spans="13:26" ht="15">
      <c r="M187" s="97"/>
      <c r="Z187" s="97"/>
    </row>
    <row r="188" spans="13:26" ht="15">
      <c r="M188" s="97"/>
      <c r="Z188" s="97"/>
    </row>
    <row r="189" spans="13:26" ht="15">
      <c r="M189" s="97"/>
      <c r="Z189" s="97"/>
    </row>
    <row r="190" spans="13:26" ht="15">
      <c r="M190" s="97"/>
      <c r="Z190" s="97"/>
    </row>
    <row r="191" spans="13:26" ht="15">
      <c r="M191" s="97"/>
      <c r="Z191" s="97"/>
    </row>
    <row r="192" spans="13:26" ht="15">
      <c r="M192" s="97"/>
      <c r="Z192" s="97"/>
    </row>
    <row r="193" spans="13:26" ht="15">
      <c r="M193" s="97"/>
      <c r="Z193" s="97"/>
    </row>
    <row r="194" spans="13:26" ht="15">
      <c r="M194" s="97"/>
      <c r="Z194" s="97"/>
    </row>
    <row r="195" spans="13:26" ht="15">
      <c r="M195" s="97"/>
      <c r="Z195" s="97"/>
    </row>
    <row r="196" spans="13:26" ht="15">
      <c r="M196" s="97"/>
      <c r="Z196" s="97"/>
    </row>
    <row r="197" spans="13:26" ht="15">
      <c r="M197" s="97"/>
      <c r="Z197" s="97"/>
    </row>
    <row r="198" spans="13:26" ht="15">
      <c r="M198" s="97"/>
      <c r="Z198" s="97"/>
    </row>
    <row r="199" spans="13:26" ht="15">
      <c r="M199" s="97"/>
      <c r="Z199" s="97"/>
    </row>
    <row r="200" spans="13:26" ht="15">
      <c r="M200" s="97"/>
      <c r="Z200" s="97"/>
    </row>
    <row r="201" spans="13:26" ht="15">
      <c r="M201" s="97"/>
      <c r="Z201" s="97"/>
    </row>
    <row r="202" spans="13:26" ht="15">
      <c r="M202" s="97"/>
      <c r="Z202" s="97"/>
    </row>
    <row r="203" spans="13:26" ht="15">
      <c r="M203" s="97"/>
      <c r="Z203" s="97"/>
    </row>
    <row r="204" spans="13:26" ht="15">
      <c r="M204" s="97"/>
      <c r="Z204" s="97"/>
    </row>
    <row r="205" spans="13:26" ht="15">
      <c r="M205" s="97"/>
      <c r="Z205" s="97"/>
    </row>
    <row r="206" spans="13:26" ht="15">
      <c r="M206" s="97"/>
      <c r="Z206" s="97"/>
    </row>
    <row r="207" spans="13:26" ht="15">
      <c r="M207" s="97"/>
      <c r="Z207" s="97"/>
    </row>
    <row r="208" spans="13:26" ht="15">
      <c r="M208" s="97"/>
      <c r="Z208" s="97"/>
    </row>
    <row r="209" spans="13:26" ht="15">
      <c r="M209" s="97"/>
      <c r="Z209" s="97"/>
    </row>
    <row r="210" spans="13:26" ht="15">
      <c r="M210" s="97"/>
      <c r="Z210" s="97"/>
    </row>
    <row r="211" spans="13:26" ht="15">
      <c r="M211" s="97"/>
      <c r="Z211" s="97"/>
    </row>
    <row r="212" spans="13:26" ht="15">
      <c r="M212" s="97"/>
      <c r="Z212" s="97"/>
    </row>
    <row r="213" spans="13:26" ht="15">
      <c r="M213" s="97"/>
      <c r="Z213" s="97"/>
    </row>
    <row r="214" spans="13:26" ht="15">
      <c r="M214" s="97"/>
      <c r="Z214" s="97"/>
    </row>
    <row r="215" spans="13:26" ht="15">
      <c r="M215" s="97"/>
      <c r="Z215" s="97"/>
    </row>
    <row r="216" spans="13:26" ht="15">
      <c r="M216" s="97"/>
      <c r="Z216" s="97"/>
    </row>
    <row r="217" spans="13:26" ht="15">
      <c r="M217" s="97"/>
      <c r="Z217" s="97"/>
    </row>
    <row r="218" spans="13:26" ht="15">
      <c r="M218" s="97"/>
      <c r="Z218" s="97"/>
    </row>
    <row r="219" spans="13:26" ht="15">
      <c r="M219" s="97"/>
      <c r="Z219" s="97"/>
    </row>
    <row r="220" spans="13:26" ht="15">
      <c r="M220" s="97"/>
      <c r="Z220" s="97"/>
    </row>
    <row r="221" spans="13:26" ht="15">
      <c r="M221" s="97"/>
      <c r="Z221" s="97"/>
    </row>
    <row r="222" spans="13:26" ht="15">
      <c r="M222" s="97"/>
      <c r="Z222" s="97"/>
    </row>
    <row r="223" spans="13:26" ht="15">
      <c r="M223" s="97"/>
      <c r="Z223" s="97"/>
    </row>
    <row r="224" spans="13:26" ht="15">
      <c r="M224" s="97"/>
      <c r="Z224" s="97"/>
    </row>
    <row r="225" spans="13:26" ht="15">
      <c r="M225" s="97"/>
      <c r="Z225" s="97"/>
    </row>
    <row r="226" spans="13:26" ht="15">
      <c r="M226" s="97"/>
      <c r="Z226" s="97"/>
    </row>
    <row r="227" spans="13:26" ht="15">
      <c r="M227" s="97"/>
      <c r="Z227" s="97"/>
    </row>
    <row r="228" spans="13:26" ht="15">
      <c r="M228" s="97"/>
      <c r="Z228" s="97"/>
    </row>
    <row r="229" spans="13:26" ht="15">
      <c r="M229" s="97"/>
      <c r="Z229" s="97"/>
    </row>
    <row r="230" spans="13:26" ht="15">
      <c r="M230" s="97"/>
      <c r="Z230" s="97"/>
    </row>
    <row r="231" spans="13:26" ht="15">
      <c r="M231" s="97"/>
      <c r="Z231" s="97"/>
    </row>
    <row r="232" spans="13:26" ht="15">
      <c r="M232" s="97"/>
      <c r="Z232" s="97"/>
    </row>
    <row r="233" spans="13:26" ht="15">
      <c r="M233" s="97"/>
      <c r="Z233" s="97"/>
    </row>
    <row r="234" spans="13:26" ht="15">
      <c r="M234" s="97"/>
      <c r="Z234" s="97"/>
    </row>
    <row r="235" spans="13:26" ht="15">
      <c r="M235" s="97"/>
      <c r="Z235" s="97"/>
    </row>
    <row r="236" spans="13:26" ht="15">
      <c r="M236" s="97"/>
      <c r="Z236" s="97"/>
    </row>
    <row r="237" spans="13:26" ht="15">
      <c r="M237" s="97"/>
      <c r="Z237" s="97"/>
    </row>
    <row r="238" spans="13:26" ht="15">
      <c r="M238" s="97"/>
      <c r="Z238" s="97"/>
    </row>
    <row r="239" spans="13:26" ht="15">
      <c r="M239" s="97"/>
      <c r="Z239" s="97"/>
    </row>
    <row r="240" spans="13:26" ht="15">
      <c r="M240" s="97"/>
      <c r="Z240" s="97"/>
    </row>
    <row r="241" spans="13:26" ht="15">
      <c r="M241" s="97"/>
      <c r="Z241" s="97"/>
    </row>
    <row r="242" spans="13:26" ht="15">
      <c r="M242" s="97"/>
      <c r="Z242" s="97"/>
    </row>
    <row r="243" spans="13:26" ht="15">
      <c r="M243" s="97"/>
      <c r="Z243" s="97"/>
    </row>
    <row r="244" spans="13:26" ht="15">
      <c r="M244" s="97"/>
      <c r="Z244" s="97"/>
    </row>
    <row r="245" spans="13:26" ht="15">
      <c r="M245" s="97"/>
      <c r="Z245" s="97"/>
    </row>
    <row r="246" spans="13:26" ht="15">
      <c r="M246" s="97"/>
      <c r="Z246" s="97"/>
    </row>
    <row r="247" spans="13:26" ht="15">
      <c r="M247" s="97"/>
      <c r="Z247" s="97"/>
    </row>
    <row r="248" spans="13:26" ht="15">
      <c r="M248" s="97"/>
      <c r="Z248" s="97"/>
    </row>
    <row r="249" spans="13:26" ht="15">
      <c r="M249" s="97"/>
      <c r="Z249" s="97"/>
    </row>
    <row r="250" spans="13:26" ht="15">
      <c r="M250" s="97"/>
      <c r="Z250" s="97"/>
    </row>
    <row r="251" spans="13:26" ht="15">
      <c r="M251" s="97"/>
      <c r="Z251" s="97"/>
    </row>
    <row r="252" spans="13:26" ht="15">
      <c r="M252" s="97"/>
      <c r="Z252" s="97"/>
    </row>
    <row r="253" spans="13:26" ht="15">
      <c r="M253" s="97"/>
      <c r="Z253" s="97"/>
    </row>
    <row r="254" spans="13:26" ht="15">
      <c r="M254" s="97"/>
      <c r="Z254" s="97"/>
    </row>
    <row r="255" spans="13:26" ht="15">
      <c r="M255" s="97"/>
      <c r="Z255" s="97"/>
    </row>
    <row r="256" spans="13:26" ht="15">
      <c r="M256" s="97"/>
      <c r="Z256" s="97"/>
    </row>
    <row r="257" spans="13:26" ht="15">
      <c r="M257" s="97"/>
      <c r="Z257" s="97"/>
    </row>
    <row r="258" spans="13:26" ht="15">
      <c r="M258" s="97"/>
      <c r="Z258" s="97"/>
    </row>
    <row r="259" spans="13:26" ht="15">
      <c r="M259" s="97"/>
      <c r="Z259" s="97"/>
    </row>
    <row r="260" spans="13:26" ht="15">
      <c r="M260" s="97"/>
      <c r="Z260" s="97"/>
    </row>
    <row r="261" spans="13:26" ht="15">
      <c r="M261" s="97"/>
      <c r="Z261" s="97"/>
    </row>
    <row r="262" spans="13:26" ht="15">
      <c r="M262" s="97"/>
      <c r="Z262" s="97"/>
    </row>
    <row r="263" spans="13:26" ht="15">
      <c r="M263" s="97"/>
      <c r="Z263" s="97"/>
    </row>
    <row r="264" spans="13:26" ht="15">
      <c r="M264" s="97"/>
      <c r="Z264" s="97"/>
    </row>
    <row r="265" spans="13:26" ht="15">
      <c r="M265" s="97"/>
      <c r="Z265" s="97"/>
    </row>
    <row r="266" spans="13:26" ht="15">
      <c r="M266" s="97"/>
      <c r="Z266" s="97"/>
    </row>
    <row r="267" spans="13:26" ht="15">
      <c r="M267" s="97"/>
      <c r="Z267" s="97"/>
    </row>
    <row r="268" spans="13:26" ht="15">
      <c r="M268" s="97"/>
      <c r="Z268" s="97"/>
    </row>
    <row r="269" spans="13:26" ht="15">
      <c r="M269" s="97"/>
      <c r="Z269" s="97"/>
    </row>
    <row r="270" spans="13:26" ht="15">
      <c r="M270" s="97"/>
      <c r="Z270" s="97"/>
    </row>
    <row r="271" spans="13:26" ht="15">
      <c r="M271" s="97"/>
      <c r="Z271" s="97"/>
    </row>
    <row r="272" spans="13:26" ht="15">
      <c r="M272" s="97"/>
      <c r="Z272" s="97"/>
    </row>
    <row r="273" spans="13:26" ht="15">
      <c r="M273" s="97"/>
      <c r="Z273" s="97"/>
    </row>
    <row r="274" spans="13:26" ht="15">
      <c r="M274" s="97"/>
      <c r="Z274" s="97"/>
    </row>
    <row r="275" spans="13:26" ht="15">
      <c r="M275" s="97"/>
      <c r="Z275" s="97"/>
    </row>
    <row r="276" spans="13:26" ht="15">
      <c r="M276" s="97"/>
      <c r="Z276" s="97"/>
    </row>
    <row r="277" spans="13:26" ht="15">
      <c r="M277" s="97"/>
      <c r="Z277" s="97"/>
    </row>
    <row r="278" spans="13:26" ht="15">
      <c r="M278" s="97"/>
      <c r="Z278" s="97"/>
    </row>
    <row r="279" spans="13:26" ht="15">
      <c r="M279" s="97"/>
      <c r="Z279" s="97"/>
    </row>
    <row r="280" spans="13:26" ht="15">
      <c r="M280" s="97"/>
      <c r="Z280" s="97"/>
    </row>
    <row r="281" spans="13:26" ht="15">
      <c r="M281" s="97"/>
      <c r="Z281" s="97"/>
    </row>
    <row r="282" spans="13:26" ht="15">
      <c r="M282" s="97"/>
      <c r="Z282" s="97"/>
    </row>
    <row r="283" spans="13:26" ht="15">
      <c r="M283" s="97"/>
      <c r="Z283" s="97"/>
    </row>
    <row r="284" spans="13:26" ht="15">
      <c r="M284" s="97"/>
      <c r="Z284" s="97"/>
    </row>
    <row r="285" spans="13:26" ht="15">
      <c r="M285" s="97"/>
      <c r="Z285" s="97"/>
    </row>
    <row r="286" spans="13:26" ht="15">
      <c r="M286" s="97"/>
      <c r="Z286" s="97"/>
    </row>
    <row r="287" spans="13:26" ht="15">
      <c r="M287" s="97"/>
      <c r="Z287" s="97"/>
    </row>
    <row r="288" spans="13:26" ht="15">
      <c r="M288" s="97"/>
      <c r="Z288" s="97"/>
    </row>
    <row r="289" spans="13:26" ht="15">
      <c r="M289" s="97"/>
      <c r="Z289" s="97"/>
    </row>
    <row r="290" spans="13:26" ht="15">
      <c r="M290" s="97"/>
      <c r="Z290" s="97"/>
    </row>
    <row r="291" spans="13:26" ht="15">
      <c r="M291" s="97"/>
      <c r="Z291" s="97"/>
    </row>
    <row r="292" spans="13:26" ht="15">
      <c r="M292" s="97"/>
      <c r="Z292" s="97"/>
    </row>
    <row r="293" spans="13:26" ht="15">
      <c r="M293" s="97"/>
      <c r="Z293" s="97"/>
    </row>
    <row r="294" spans="13:26" ht="15">
      <c r="M294" s="97"/>
      <c r="Z294" s="97"/>
    </row>
    <row r="295" spans="13:26" ht="15">
      <c r="M295" s="97"/>
      <c r="Z295" s="97"/>
    </row>
    <row r="296" spans="13:26" ht="15">
      <c r="M296" s="97"/>
      <c r="Z296" s="97"/>
    </row>
    <row r="297" spans="13:26" ht="15">
      <c r="M297" s="97"/>
      <c r="Z297" s="97"/>
    </row>
    <row r="298" spans="13:26" ht="15">
      <c r="M298" s="97"/>
      <c r="Z298" s="97"/>
    </row>
    <row r="299" spans="13:26" ht="15">
      <c r="M299" s="97"/>
      <c r="Z299" s="97"/>
    </row>
    <row r="300" spans="13:26" ht="15">
      <c r="M300" s="97"/>
      <c r="Z300" s="97"/>
    </row>
    <row r="301" spans="13:26" ht="15">
      <c r="M301" s="97"/>
      <c r="Z301" s="97"/>
    </row>
    <row r="302" spans="13:26" ht="15">
      <c r="M302" s="97"/>
      <c r="Z302" s="97"/>
    </row>
    <row r="303" spans="13:26" ht="15">
      <c r="M303" s="97"/>
      <c r="Z303" s="97"/>
    </row>
    <row r="304" spans="13:26" ht="15">
      <c r="M304" s="97"/>
      <c r="Z304" s="97"/>
    </row>
    <row r="305" spans="13:26" ht="15">
      <c r="M305" s="97"/>
      <c r="Z305" s="97"/>
    </row>
    <row r="306" spans="13:26" ht="15">
      <c r="M306" s="97"/>
      <c r="Z306" s="97"/>
    </row>
    <row r="307" spans="13:26" ht="15">
      <c r="M307" s="97"/>
      <c r="Z307" s="97"/>
    </row>
    <row r="308" spans="13:26" ht="15">
      <c r="M308" s="97"/>
      <c r="Z308" s="97"/>
    </row>
    <row r="309" spans="13:26" ht="15">
      <c r="M309" s="97"/>
      <c r="Z309" s="97"/>
    </row>
    <row r="310" spans="13:26" ht="15">
      <c r="M310" s="97"/>
      <c r="Z310" s="97"/>
    </row>
    <row r="311" spans="13:26" ht="15">
      <c r="M311" s="97"/>
      <c r="Z311" s="97"/>
    </row>
    <row r="312" spans="13:26" ht="15">
      <c r="M312" s="97"/>
      <c r="Z312" s="97"/>
    </row>
    <row r="313" spans="13:26" ht="15">
      <c r="M313" s="97"/>
      <c r="Z313" s="97"/>
    </row>
    <row r="314" spans="13:26" ht="15">
      <c r="M314" s="97"/>
      <c r="Z314" s="97"/>
    </row>
    <row r="315" spans="13:26" ht="15">
      <c r="M315" s="97"/>
      <c r="Z315" s="97"/>
    </row>
    <row r="316" spans="13:26" ht="15">
      <c r="M316" s="97"/>
      <c r="Z316" s="97"/>
    </row>
    <row r="317" spans="13:26" ht="15">
      <c r="M317" s="97"/>
      <c r="Z317" s="97"/>
    </row>
    <row r="318" spans="13:26" ht="15">
      <c r="M318" s="97"/>
      <c r="Z318" s="97"/>
    </row>
    <row r="319" spans="13:26" ht="15">
      <c r="M319" s="97"/>
      <c r="Z319" s="97"/>
    </row>
    <row r="320" spans="13:26" ht="15">
      <c r="M320" s="97"/>
      <c r="Z320" s="97"/>
    </row>
    <row r="321" spans="13:26" ht="15">
      <c r="M321" s="97"/>
      <c r="Z321" s="97"/>
    </row>
    <row r="322" spans="13:26" ht="15">
      <c r="M322" s="97"/>
      <c r="Z322" s="97"/>
    </row>
    <row r="323" spans="13:26" ht="15">
      <c r="M323" s="97"/>
      <c r="Z323" s="97"/>
    </row>
    <row r="324" spans="13:26" ht="15">
      <c r="M324" s="97"/>
      <c r="Z324" s="97"/>
    </row>
    <row r="325" spans="13:26" ht="15">
      <c r="M325" s="97"/>
      <c r="Z325" s="97"/>
    </row>
    <row r="326" spans="13:26" ht="15">
      <c r="M326" s="97"/>
      <c r="Z326" s="97"/>
    </row>
    <row r="327" spans="13:26" ht="15">
      <c r="M327" s="97"/>
      <c r="Z327" s="97"/>
    </row>
    <row r="328" spans="13:26" ht="15">
      <c r="M328" s="97"/>
      <c r="Z328" s="97"/>
    </row>
    <row r="329" spans="13:26" ht="15">
      <c r="M329" s="97"/>
      <c r="Z329" s="97"/>
    </row>
    <row r="330" spans="13:26" ht="15">
      <c r="M330" s="97"/>
      <c r="Z330" s="97"/>
    </row>
    <row r="331" spans="13:26" ht="15">
      <c r="M331" s="97"/>
      <c r="Z331" s="97"/>
    </row>
    <row r="332" spans="13:26" ht="15">
      <c r="M332" s="97"/>
      <c r="Z332" s="97"/>
    </row>
    <row r="333" spans="13:26" ht="15">
      <c r="M333" s="97"/>
      <c r="Z333" s="97"/>
    </row>
    <row r="334" spans="13:26" ht="15">
      <c r="M334" s="97"/>
      <c r="Z334" s="97"/>
    </row>
    <row r="335" spans="13:26" ht="15">
      <c r="M335" s="97"/>
      <c r="Z335" s="97"/>
    </row>
    <row r="336" spans="13:26" ht="15">
      <c r="M336" s="97"/>
      <c r="Z336" s="97"/>
    </row>
    <row r="337" spans="13:26" ht="15">
      <c r="M337" s="97"/>
      <c r="Z337" s="97"/>
    </row>
    <row r="338" spans="13:26" ht="15">
      <c r="M338" s="97"/>
      <c r="Z338" s="97"/>
    </row>
    <row r="339" spans="13:26" ht="15">
      <c r="M339" s="97"/>
      <c r="Z339" s="97"/>
    </row>
    <row r="340" spans="13:26" ht="15">
      <c r="M340" s="97"/>
      <c r="Z340" s="97"/>
    </row>
    <row r="341" spans="13:26" ht="15">
      <c r="M341" s="97"/>
      <c r="Z341" s="97"/>
    </row>
    <row r="342" spans="13:26" ht="15">
      <c r="M342" s="97"/>
      <c r="Z342" s="97"/>
    </row>
    <row r="343" spans="13:26" ht="15">
      <c r="M343" s="97"/>
      <c r="Z343" s="97"/>
    </row>
    <row r="344" spans="13:26" ht="15">
      <c r="M344" s="97"/>
      <c r="Z344" s="97"/>
    </row>
    <row r="345" spans="13:26" ht="15">
      <c r="M345" s="97"/>
      <c r="Z345" s="97"/>
    </row>
    <row r="346" spans="13:26" ht="15">
      <c r="M346" s="97"/>
      <c r="Z346" s="97"/>
    </row>
    <row r="347" spans="13:26" ht="15">
      <c r="M347" s="97"/>
      <c r="Z347" s="97"/>
    </row>
    <row r="348" spans="13:26" ht="15">
      <c r="M348" s="97"/>
      <c r="Z348" s="97"/>
    </row>
    <row r="349" spans="13:26" ht="15">
      <c r="M349" s="97"/>
      <c r="Z349" s="97"/>
    </row>
    <row r="350" spans="13:26" ht="15">
      <c r="M350" s="97"/>
      <c r="Z350" s="97"/>
    </row>
    <row r="351" spans="13:26" ht="15">
      <c r="M351" s="97"/>
      <c r="Z351" s="97"/>
    </row>
    <row r="352" spans="13:26" ht="15">
      <c r="M352" s="97"/>
      <c r="Z352" s="97"/>
    </row>
    <row r="353" spans="13:26" ht="15">
      <c r="M353" s="97"/>
      <c r="Z353" s="97"/>
    </row>
    <row r="354" spans="13:26" ht="15">
      <c r="M354" s="97"/>
      <c r="Z354" s="97"/>
    </row>
    <row r="355" spans="13:26" ht="15">
      <c r="M355" s="97"/>
      <c r="Z355" s="97"/>
    </row>
    <row r="356" spans="13:26" ht="15">
      <c r="M356" s="97"/>
      <c r="Z356" s="97"/>
    </row>
    <row r="357" spans="13:26" ht="15">
      <c r="M357" s="97"/>
      <c r="Z357" s="97"/>
    </row>
    <row r="358" spans="13:26" ht="15">
      <c r="M358" s="97"/>
      <c r="Z358" s="97"/>
    </row>
    <row r="359" spans="13:26" ht="15">
      <c r="M359" s="97"/>
      <c r="Z359" s="97"/>
    </row>
    <row r="360" spans="13:26" ht="15">
      <c r="M360" s="97"/>
      <c r="Z360" s="97"/>
    </row>
    <row r="361" spans="13:26" ht="15">
      <c r="M361" s="97"/>
      <c r="Z361" s="97"/>
    </row>
    <row r="362" spans="13:26" ht="15">
      <c r="M362" s="97"/>
      <c r="Z362" s="97"/>
    </row>
    <row r="363" spans="13:26" ht="15">
      <c r="M363" s="97"/>
      <c r="Z363" s="97"/>
    </row>
    <row r="364" spans="13:26" ht="15">
      <c r="M364" s="97"/>
      <c r="Z364" s="97"/>
    </row>
    <row r="365" spans="13:26" ht="15">
      <c r="M365" s="97"/>
      <c r="Z365" s="97"/>
    </row>
    <row r="366" spans="13:26" ht="15">
      <c r="M366" s="97"/>
      <c r="Z366" s="97"/>
    </row>
    <row r="367" spans="13:26" ht="15">
      <c r="M367" s="97"/>
      <c r="Z367" s="97"/>
    </row>
    <row r="368" spans="13:26" ht="15">
      <c r="M368" s="97"/>
      <c r="Z368" s="97"/>
    </row>
    <row r="369" spans="13:26" ht="15">
      <c r="M369" s="97"/>
      <c r="Z369" s="97"/>
    </row>
    <row r="370" spans="13:26" ht="15">
      <c r="M370" s="97"/>
      <c r="Z370" s="97"/>
    </row>
    <row r="371" spans="13:26" ht="15">
      <c r="M371" s="97"/>
      <c r="Z371" s="97"/>
    </row>
    <row r="372" spans="13:26" ht="15">
      <c r="M372" s="97"/>
      <c r="Z372" s="97"/>
    </row>
    <row r="373" spans="13:26" ht="15">
      <c r="M373" s="97"/>
      <c r="Z373" s="97"/>
    </row>
    <row r="374" spans="13:26" ht="15">
      <c r="M374" s="97"/>
      <c r="Z374" s="97"/>
    </row>
    <row r="375" spans="13:26" ht="15">
      <c r="M375" s="97"/>
      <c r="Z375" s="97"/>
    </row>
    <row r="376" spans="13:26" ht="15">
      <c r="M376" s="97"/>
      <c r="Z376" s="97"/>
    </row>
    <row r="377" spans="13:26" ht="15">
      <c r="M377" s="97"/>
      <c r="Z377" s="97"/>
    </row>
    <row r="378" spans="13:26" ht="15">
      <c r="M378" s="97"/>
      <c r="Z378" s="97"/>
    </row>
    <row r="379" spans="13:26" ht="15">
      <c r="M379" s="97"/>
      <c r="Z379" s="97"/>
    </row>
    <row r="380" spans="13:26" ht="15">
      <c r="M380" s="97"/>
      <c r="Z380" s="97"/>
    </row>
    <row r="381" spans="13:26" ht="15">
      <c r="M381" s="97"/>
      <c r="Z381" s="97"/>
    </row>
    <row r="382" spans="13:26" ht="15">
      <c r="M382" s="97"/>
      <c r="Z382" s="97"/>
    </row>
    <row r="383" spans="13:26" ht="15">
      <c r="M383" s="97"/>
      <c r="Z383" s="97"/>
    </row>
    <row r="384" spans="13:26" ht="15">
      <c r="M384" s="97"/>
      <c r="Z384" s="97"/>
    </row>
    <row r="385" spans="13:26" ht="15">
      <c r="M385" s="97"/>
      <c r="Z385" s="97"/>
    </row>
    <row r="386" spans="13:26" ht="15">
      <c r="M386" s="97"/>
      <c r="Z386" s="97"/>
    </row>
    <row r="387" spans="13:26" ht="15">
      <c r="M387" s="97"/>
      <c r="Z387" s="97"/>
    </row>
    <row r="388" spans="13:26" ht="15">
      <c r="M388" s="97"/>
      <c r="Z388" s="97"/>
    </row>
    <row r="389" spans="13:26" ht="15">
      <c r="M389" s="97"/>
      <c r="Z389" s="97"/>
    </row>
    <row r="390" spans="13:26" ht="15">
      <c r="M390" s="97"/>
      <c r="Z390" s="97"/>
    </row>
    <row r="391" spans="13:26" ht="15">
      <c r="M391" s="97"/>
      <c r="Z391" s="97"/>
    </row>
    <row r="392" spans="13:26" ht="15">
      <c r="M392" s="97"/>
      <c r="Z392" s="97"/>
    </row>
    <row r="393" spans="13:26" ht="15">
      <c r="M393" s="97"/>
      <c r="Z393" s="97"/>
    </row>
    <row r="394" spans="13:26" ht="15">
      <c r="M394" s="97"/>
      <c r="Z394" s="97"/>
    </row>
    <row r="395" spans="13:26" ht="15">
      <c r="M395" s="97"/>
      <c r="Z395" s="97"/>
    </row>
    <row r="396" spans="13:26" ht="15">
      <c r="M396" s="97"/>
      <c r="Z396" s="97"/>
    </row>
    <row r="397" spans="13:26" ht="15">
      <c r="M397" s="97"/>
      <c r="Z397" s="97"/>
    </row>
    <row r="398" spans="13:26" ht="15">
      <c r="M398" s="97"/>
      <c r="Z398" s="97"/>
    </row>
    <row r="399" spans="13:26" ht="15">
      <c r="M399" s="97"/>
      <c r="Z399" s="97"/>
    </row>
    <row r="400" spans="13:26" ht="15">
      <c r="M400" s="97"/>
      <c r="Z400" s="97"/>
    </row>
    <row r="401" spans="13:26" ht="15">
      <c r="M401" s="97"/>
      <c r="Z401" s="97"/>
    </row>
    <row r="402" spans="13:26" ht="15">
      <c r="M402" s="97"/>
      <c r="Z402" s="97"/>
    </row>
    <row r="403" spans="13:26" ht="15">
      <c r="M403" s="97"/>
      <c r="Z403" s="97"/>
    </row>
    <row r="404" spans="13:26" ht="15">
      <c r="M404" s="97"/>
      <c r="Z404" s="97"/>
    </row>
    <row r="405" spans="13:26" ht="15">
      <c r="M405" s="97"/>
      <c r="Z405" s="97"/>
    </row>
    <row r="406" spans="13:26" ht="15">
      <c r="M406" s="97"/>
      <c r="Z406" s="97"/>
    </row>
    <row r="407" spans="13:26" ht="15">
      <c r="M407" s="97"/>
      <c r="Z407" s="97"/>
    </row>
    <row r="408" spans="13:26" ht="15">
      <c r="M408" s="97"/>
      <c r="Z408" s="97"/>
    </row>
    <row r="409" spans="13:26" ht="15">
      <c r="M409" s="97"/>
      <c r="Z409" s="97"/>
    </row>
    <row r="410" spans="13:26" ht="15">
      <c r="M410" s="97"/>
      <c r="Z410" s="97"/>
    </row>
    <row r="411" spans="13:26" ht="15">
      <c r="M411" s="97"/>
      <c r="Z411" s="97"/>
    </row>
    <row r="412" spans="13:26" ht="15">
      <c r="M412" s="97"/>
      <c r="Z412" s="97"/>
    </row>
    <row r="413" spans="13:26" ht="15">
      <c r="M413" s="97"/>
      <c r="Z413" s="97"/>
    </row>
    <row r="414" spans="13:26" ht="15">
      <c r="M414" s="97"/>
      <c r="Z414" s="97"/>
    </row>
    <row r="415" spans="13:26" ht="15">
      <c r="M415" s="97"/>
      <c r="Z415" s="97"/>
    </row>
    <row r="416" spans="13:26" ht="15">
      <c r="M416" s="97"/>
      <c r="Z416" s="97"/>
    </row>
    <row r="417" spans="13:26" ht="15">
      <c r="M417" s="97"/>
      <c r="Z417" s="97"/>
    </row>
    <row r="418" spans="13:26" ht="15">
      <c r="M418" s="97"/>
      <c r="Z418" s="97"/>
    </row>
    <row r="419" spans="13:26" ht="15">
      <c r="M419" s="97"/>
      <c r="Z419" s="97"/>
    </row>
    <row r="420" spans="13:26" ht="15">
      <c r="M420" s="97"/>
      <c r="Z420" s="97"/>
    </row>
    <row r="421" spans="13:26" ht="15">
      <c r="M421" s="97"/>
      <c r="Z421" s="97"/>
    </row>
    <row r="422" spans="13:26" ht="15">
      <c r="M422" s="97"/>
      <c r="Z422" s="97"/>
    </row>
    <row r="423" spans="13:26" ht="15">
      <c r="M423" s="97"/>
      <c r="Z423" s="97"/>
    </row>
    <row r="424" spans="13:26" ht="15">
      <c r="M424" s="97"/>
      <c r="Z424" s="97"/>
    </row>
    <row r="425" spans="13:26" ht="15">
      <c r="M425" s="97"/>
      <c r="Z425" s="97"/>
    </row>
    <row r="426" spans="13:26" ht="15">
      <c r="M426" s="97"/>
      <c r="Z426" s="97"/>
    </row>
    <row r="427" spans="13:26" ht="15">
      <c r="M427" s="97"/>
      <c r="Z427" s="97"/>
    </row>
    <row r="428" spans="13:26" ht="15">
      <c r="M428" s="97"/>
      <c r="Z428" s="97"/>
    </row>
    <row r="429" spans="13:26" ht="15">
      <c r="M429" s="97"/>
      <c r="Z429" s="97"/>
    </row>
    <row r="430" spans="13:26" ht="15">
      <c r="M430" s="97"/>
      <c r="Z430" s="97"/>
    </row>
    <row r="431" spans="13:26" ht="15">
      <c r="M431" s="97"/>
      <c r="Z431" s="97"/>
    </row>
    <row r="432" spans="13:26" ht="15">
      <c r="M432" s="97"/>
      <c r="Z432" s="97"/>
    </row>
    <row r="433" spans="13:26" ht="15">
      <c r="M433" s="97"/>
      <c r="Z433" s="97"/>
    </row>
    <row r="434" spans="13:26" ht="15">
      <c r="M434" s="97"/>
      <c r="Z434" s="97"/>
    </row>
    <row r="435" spans="13:26" ht="15">
      <c r="M435" s="97"/>
      <c r="Z435" s="97"/>
    </row>
    <row r="436" spans="13:26" ht="15">
      <c r="M436" s="97"/>
      <c r="Z436" s="97"/>
    </row>
    <row r="437" spans="13:26" ht="15">
      <c r="M437" s="97"/>
      <c r="Z437" s="97"/>
    </row>
    <row r="438" spans="13:26" ht="15">
      <c r="M438" s="97"/>
      <c r="Z438" s="97"/>
    </row>
    <row r="439" spans="13:26" ht="15">
      <c r="M439" s="97"/>
      <c r="Z439" s="97"/>
    </row>
    <row r="440" spans="13:26" ht="15">
      <c r="M440" s="97"/>
      <c r="Z440" s="97"/>
    </row>
    <row r="441" spans="13:26" ht="15">
      <c r="M441" s="97"/>
      <c r="Z441" s="97"/>
    </row>
    <row r="442" spans="13:26" ht="15">
      <c r="M442" s="97"/>
      <c r="Z442" s="97"/>
    </row>
    <row r="443" spans="13:26" ht="15">
      <c r="M443" s="97"/>
      <c r="Z443" s="97"/>
    </row>
    <row r="444" spans="13:26" ht="15">
      <c r="M444" s="97"/>
      <c r="Z444" s="97"/>
    </row>
    <row r="445" spans="13:26" ht="15">
      <c r="M445" s="97"/>
      <c r="Z445" s="97"/>
    </row>
    <row r="446" spans="13:26" ht="15">
      <c r="M446" s="97"/>
      <c r="Z446" s="97"/>
    </row>
    <row r="447" spans="13:26" ht="15">
      <c r="M447" s="97"/>
      <c r="Z447" s="97"/>
    </row>
    <row r="448" spans="13:26" ht="15">
      <c r="M448" s="97"/>
      <c r="Z448" s="97"/>
    </row>
    <row r="449" spans="13:26" ht="15">
      <c r="M449" s="97"/>
      <c r="Z449" s="97"/>
    </row>
    <row r="450" spans="13:26" ht="15">
      <c r="M450" s="97"/>
      <c r="Z450" s="97"/>
    </row>
    <row r="451" spans="13:26" ht="15">
      <c r="M451" s="97"/>
      <c r="Z451" s="97"/>
    </row>
    <row r="452" spans="13:26" ht="15">
      <c r="M452" s="97"/>
      <c r="Z452" s="97"/>
    </row>
    <row r="453" spans="13:26" ht="15">
      <c r="M453" s="97"/>
      <c r="Z453" s="97"/>
    </row>
    <row r="454" spans="13:26" ht="15">
      <c r="M454" s="97"/>
      <c r="Z454" s="97"/>
    </row>
    <row r="455" spans="13:26" ht="15">
      <c r="M455" s="97"/>
      <c r="Z455" s="97"/>
    </row>
    <row r="456" spans="13:26" ht="15">
      <c r="M456" s="97"/>
      <c r="Z456" s="97"/>
    </row>
    <row r="457" spans="13:26" ht="15">
      <c r="M457" s="97"/>
      <c r="Z457" s="97"/>
    </row>
    <row r="458" spans="13:26" ht="15">
      <c r="M458" s="97"/>
      <c r="Z458" s="97"/>
    </row>
    <row r="459" spans="13:26" ht="15">
      <c r="M459" s="97"/>
      <c r="Z459" s="97"/>
    </row>
    <row r="460" spans="13:26" ht="15">
      <c r="M460" s="97"/>
      <c r="Z460" s="97"/>
    </row>
    <row r="461" spans="13:26" ht="15">
      <c r="M461" s="97"/>
      <c r="Z461" s="97"/>
    </row>
    <row r="462" spans="13:26" ht="15">
      <c r="M462" s="97"/>
      <c r="Z462" s="97"/>
    </row>
    <row r="463" spans="13:26" ht="15">
      <c r="M463" s="97"/>
      <c r="Z463" s="97"/>
    </row>
    <row r="464" spans="13:26" ht="15">
      <c r="M464" s="97"/>
      <c r="Z464" s="97"/>
    </row>
    <row r="465" spans="13:26" ht="15">
      <c r="M465" s="97"/>
      <c r="Z465" s="97"/>
    </row>
    <row r="466" spans="13:26" ht="15">
      <c r="M466" s="97"/>
      <c r="Z466" s="97"/>
    </row>
    <row r="467" spans="13:26" ht="15">
      <c r="M467" s="97"/>
      <c r="Z467" s="97"/>
    </row>
    <row r="468" spans="13:26" ht="15">
      <c r="M468" s="97"/>
      <c r="Z468" s="97"/>
    </row>
    <row r="469" spans="13:26" ht="15">
      <c r="M469" s="97"/>
      <c r="Z469" s="97"/>
    </row>
    <row r="470" spans="13:26" ht="15">
      <c r="M470" s="97"/>
      <c r="Z470" s="97"/>
    </row>
    <row r="471" spans="13:26" ht="15">
      <c r="M471" s="97"/>
      <c r="Z471" s="97"/>
    </row>
    <row r="472" spans="13:26" ht="15">
      <c r="M472" s="97"/>
      <c r="Z472" s="97"/>
    </row>
    <row r="473" spans="13:26" ht="15">
      <c r="M473" s="97"/>
      <c r="Z473" s="97"/>
    </row>
    <row r="474" spans="13:26" ht="15">
      <c r="M474" s="97"/>
      <c r="Z474" s="97"/>
    </row>
    <row r="475" spans="13:26" ht="15">
      <c r="M475" s="97"/>
      <c r="Z475" s="97"/>
    </row>
    <row r="476" spans="13:26" ht="15">
      <c r="M476" s="97"/>
      <c r="Z476" s="97"/>
    </row>
    <row r="477" spans="13:26" ht="15">
      <c r="M477" s="97"/>
      <c r="Z477" s="97"/>
    </row>
    <row r="478" spans="13:26" ht="15">
      <c r="M478" s="97"/>
      <c r="Z478" s="97"/>
    </row>
    <row r="479" spans="13:26" ht="15">
      <c r="M479" s="97"/>
      <c r="Z479" s="97"/>
    </row>
    <row r="480" spans="13:26" ht="15">
      <c r="M480" s="97"/>
      <c r="Z480" s="97"/>
    </row>
    <row r="481" spans="13:26" ht="15">
      <c r="M481" s="97"/>
      <c r="Z481" s="97"/>
    </row>
    <row r="482" spans="13:26" ht="15">
      <c r="M482" s="97"/>
      <c r="Z482" s="97"/>
    </row>
    <row r="483" spans="13:26" ht="15">
      <c r="M483" s="97"/>
      <c r="Z483" s="97"/>
    </row>
    <row r="484" spans="13:26" ht="15">
      <c r="M484" s="97"/>
      <c r="Z484" s="97"/>
    </row>
    <row r="485" spans="13:26" ht="15">
      <c r="M485" s="97"/>
      <c r="Z485" s="97"/>
    </row>
    <row r="486" spans="13:26" ht="15">
      <c r="M486" s="97"/>
      <c r="Z486" s="97"/>
    </row>
    <row r="487" spans="13:26" ht="15">
      <c r="M487" s="97"/>
      <c r="Z487" s="97"/>
    </row>
    <row r="488" spans="13:26" ht="15">
      <c r="M488" s="97"/>
      <c r="Z488" s="97"/>
    </row>
    <row r="489" spans="13:26" ht="15">
      <c r="M489" s="97"/>
      <c r="Z489" s="97"/>
    </row>
    <row r="490" spans="13:26" ht="15">
      <c r="M490" s="97"/>
      <c r="Z490" s="97"/>
    </row>
    <row r="491" spans="13:26" ht="15">
      <c r="M491" s="97"/>
      <c r="Z491" s="97"/>
    </row>
    <row r="492" spans="13:26" ht="15">
      <c r="M492" s="97"/>
      <c r="Z492" s="97"/>
    </row>
    <row r="493" spans="13:26" ht="15">
      <c r="M493" s="97"/>
      <c r="Z493" s="97"/>
    </row>
    <row r="494" spans="13:26" ht="15">
      <c r="M494" s="97"/>
      <c r="Z494" s="97"/>
    </row>
    <row r="495" spans="13:26" ht="15">
      <c r="M495" s="97"/>
      <c r="Z495" s="97"/>
    </row>
    <row r="496" spans="13:26" ht="15">
      <c r="M496" s="97"/>
      <c r="Z496" s="97"/>
    </row>
    <row r="497" spans="13:26" ht="15">
      <c r="M497" s="97"/>
      <c r="Z497" s="97"/>
    </row>
    <row r="498" spans="13:26" ht="15">
      <c r="M498" s="97"/>
      <c r="Z498" s="97"/>
    </row>
    <row r="499" spans="13:26" ht="15">
      <c r="M499" s="97"/>
      <c r="Z499" s="97"/>
    </row>
    <row r="500" spans="13:26" ht="15">
      <c r="M500" s="97"/>
      <c r="Z500" s="97"/>
    </row>
    <row r="501" spans="13:26" ht="15">
      <c r="M501" s="97"/>
      <c r="Z501" s="97"/>
    </row>
    <row r="502" spans="13:26" ht="15">
      <c r="M502" s="97"/>
      <c r="Z502" s="97"/>
    </row>
    <row r="503" spans="13:26" ht="15">
      <c r="M503" s="97"/>
      <c r="Z503" s="97"/>
    </row>
    <row r="504" spans="13:26" ht="15">
      <c r="M504" s="97"/>
      <c r="Z504" s="97"/>
    </row>
    <row r="505" spans="13:26" ht="15">
      <c r="M505" s="97"/>
      <c r="Z505" s="97"/>
    </row>
    <row r="506" spans="13:26" ht="15">
      <c r="M506" s="97"/>
      <c r="Z506" s="97"/>
    </row>
    <row r="507" spans="13:26" ht="15">
      <c r="M507" s="97"/>
      <c r="Z507" s="97"/>
    </row>
    <row r="508" spans="13:26" ht="15">
      <c r="M508" s="97"/>
      <c r="Z508" s="97"/>
    </row>
    <row r="509" spans="13:26" ht="15">
      <c r="M509" s="97"/>
      <c r="Z509" s="97"/>
    </row>
    <row r="510" spans="13:26" ht="15">
      <c r="M510" s="97"/>
      <c r="Z510" s="97"/>
    </row>
    <row r="511" spans="13:26" ht="15">
      <c r="M511" s="97"/>
      <c r="Z511" s="97"/>
    </row>
    <row r="512" spans="13:26" ht="15">
      <c r="M512" s="97"/>
      <c r="Z512" s="97"/>
    </row>
    <row r="513" spans="13:26" ht="15">
      <c r="M513" s="97"/>
      <c r="Z513" s="97"/>
    </row>
    <row r="514" spans="13:26" ht="15">
      <c r="M514" s="97"/>
      <c r="Z514" s="97"/>
    </row>
    <row r="515" spans="13:26" ht="15">
      <c r="M515" s="97"/>
      <c r="Z515" s="97"/>
    </row>
    <row r="516" spans="13:26" ht="15">
      <c r="M516" s="97"/>
      <c r="Z516" s="97"/>
    </row>
    <row r="517" spans="13:26" ht="15">
      <c r="M517" s="97"/>
      <c r="Z517" s="97"/>
    </row>
    <row r="518" spans="13:26" ht="15">
      <c r="M518" s="97"/>
      <c r="Z518" s="97"/>
    </row>
    <row r="519" spans="13:26" ht="15">
      <c r="M519" s="97"/>
      <c r="Z519" s="97"/>
    </row>
    <row r="520" spans="13:26" ht="15">
      <c r="M520" s="97"/>
      <c r="Z520" s="97"/>
    </row>
    <row r="521" spans="13:26" ht="15">
      <c r="M521" s="97"/>
      <c r="Z521" s="97"/>
    </row>
    <row r="522" spans="13:26" ht="15">
      <c r="M522" s="97"/>
      <c r="Z522" s="97"/>
    </row>
    <row r="523" spans="13:26" ht="15">
      <c r="M523" s="97"/>
      <c r="Z523" s="97"/>
    </row>
    <row r="524" spans="13:26" ht="15">
      <c r="M524" s="97"/>
      <c r="Z524" s="97"/>
    </row>
    <row r="525" spans="13:26" ht="15">
      <c r="M525" s="97"/>
      <c r="Z525" s="97"/>
    </row>
    <row r="526" spans="13:26" ht="15">
      <c r="M526" s="97"/>
      <c r="Z526" s="97"/>
    </row>
    <row r="527" spans="13:26" ht="15">
      <c r="M527" s="97"/>
      <c r="Z527" s="97"/>
    </row>
    <row r="528" spans="13:26" ht="15">
      <c r="M528" s="97"/>
      <c r="Z528" s="97"/>
    </row>
    <row r="529" spans="13:26" ht="15">
      <c r="M529" s="97"/>
      <c r="Z529" s="97"/>
    </row>
    <row r="530" spans="13:26" ht="15">
      <c r="M530" s="97"/>
      <c r="Z530" s="97"/>
    </row>
    <row r="531" spans="13:26" ht="15">
      <c r="M531" s="97"/>
      <c r="Z531" s="97"/>
    </row>
    <row r="532" spans="13:26" ht="15">
      <c r="M532" s="97"/>
      <c r="Z532" s="97"/>
    </row>
    <row r="533" spans="13:26" ht="15">
      <c r="M533" s="97"/>
      <c r="Z533" s="97"/>
    </row>
    <row r="534" spans="13:26" ht="15">
      <c r="M534" s="97"/>
      <c r="Z534" s="97"/>
    </row>
    <row r="535" spans="13:26" ht="15">
      <c r="M535" s="97"/>
      <c r="Z535" s="97"/>
    </row>
    <row r="536" spans="13:26" ht="15">
      <c r="M536" s="97"/>
      <c r="Z536" s="97"/>
    </row>
    <row r="537" spans="13:26" ht="15">
      <c r="M537" s="97"/>
      <c r="Z537" s="97"/>
    </row>
    <row r="538" spans="13:26" ht="15">
      <c r="M538" s="97"/>
      <c r="Z538" s="97"/>
    </row>
    <row r="539" spans="13:26" ht="15">
      <c r="M539" s="97"/>
      <c r="Z539" s="97"/>
    </row>
    <row r="540" spans="13:26" ht="15">
      <c r="M540" s="97"/>
      <c r="Z540" s="97"/>
    </row>
    <row r="541" spans="13:26" ht="15">
      <c r="M541" s="97"/>
      <c r="Z541" s="97"/>
    </row>
    <row r="542" spans="13:26" ht="15">
      <c r="M542" s="97"/>
      <c r="Z542" s="97"/>
    </row>
    <row r="543" spans="13:26" ht="15">
      <c r="M543" s="97"/>
      <c r="Z543" s="97"/>
    </row>
    <row r="544" spans="13:26" ht="15">
      <c r="M544" s="97"/>
      <c r="Z544" s="97"/>
    </row>
    <row r="545" spans="13:26" ht="15">
      <c r="M545" s="97"/>
      <c r="Z545" s="97"/>
    </row>
    <row r="546" spans="13:26" ht="15">
      <c r="M546" s="97"/>
      <c r="Z546" s="97"/>
    </row>
    <row r="547" spans="13:26" ht="15">
      <c r="M547" s="97"/>
      <c r="Z547" s="97"/>
    </row>
    <row r="548" spans="13:26" ht="15">
      <c r="M548" s="97"/>
      <c r="Z548" s="97"/>
    </row>
    <row r="549" spans="13:26" ht="15">
      <c r="M549" s="97"/>
      <c r="Z549" s="97"/>
    </row>
    <row r="550" spans="13:26" ht="15">
      <c r="M550" s="97"/>
      <c r="Z550" s="97"/>
    </row>
    <row r="551" spans="13:26" ht="15">
      <c r="M551" s="97"/>
      <c r="Z551" s="97"/>
    </row>
    <row r="552" spans="13:26" ht="15">
      <c r="M552" s="97"/>
      <c r="Z552" s="97"/>
    </row>
    <row r="553" spans="13:26" ht="15">
      <c r="M553" s="97"/>
      <c r="Z553" s="97"/>
    </row>
    <row r="554" spans="13:26" ht="15">
      <c r="M554" s="97"/>
      <c r="Z554" s="97"/>
    </row>
    <row r="555" spans="13:26" ht="15">
      <c r="M555" s="97"/>
      <c r="Z555" s="97"/>
    </row>
    <row r="556" spans="13:26" ht="15">
      <c r="M556" s="97"/>
      <c r="Z556" s="97"/>
    </row>
    <row r="557" spans="13:26" ht="15">
      <c r="M557" s="97"/>
      <c r="Z557" s="97"/>
    </row>
    <row r="558" spans="13:26" ht="15">
      <c r="M558" s="97"/>
      <c r="Z558" s="97"/>
    </row>
    <row r="559" spans="13:26" ht="15">
      <c r="M559" s="97"/>
      <c r="Z559" s="97"/>
    </row>
    <row r="560" spans="13:26" ht="15">
      <c r="M560" s="97"/>
      <c r="Z560" s="97"/>
    </row>
    <row r="561" spans="13:26" ht="15">
      <c r="M561" s="97"/>
      <c r="Z561" s="97"/>
    </row>
    <row r="562" spans="13:26" ht="15">
      <c r="M562" s="97"/>
      <c r="Z562" s="97"/>
    </row>
    <row r="563" spans="13:26" ht="15">
      <c r="M563" s="97"/>
      <c r="Z563" s="97"/>
    </row>
    <row r="564" spans="13:26" ht="15">
      <c r="M564" s="97"/>
      <c r="Z564" s="97"/>
    </row>
    <row r="565" spans="13:26" ht="15">
      <c r="M565" s="97"/>
      <c r="Z565" s="97"/>
    </row>
    <row r="566" spans="13:26" ht="15">
      <c r="M566" s="97"/>
      <c r="Z566" s="97"/>
    </row>
    <row r="567" spans="13:26" ht="15">
      <c r="M567" s="97"/>
      <c r="Z567" s="97"/>
    </row>
    <row r="568" spans="13:26" ht="15">
      <c r="M568" s="97"/>
      <c r="Z568" s="97"/>
    </row>
    <row r="569" spans="13:26" ht="15">
      <c r="M569" s="97"/>
      <c r="Z569" s="97"/>
    </row>
    <row r="570" spans="13:26" ht="15">
      <c r="M570" s="97"/>
      <c r="Z570" s="97"/>
    </row>
    <row r="571" spans="13:26" ht="15">
      <c r="M571" s="97"/>
      <c r="Z571" s="97"/>
    </row>
    <row r="572" spans="13:26" ht="15">
      <c r="M572" s="97"/>
      <c r="Z572" s="97"/>
    </row>
    <row r="573" spans="13:26" ht="15">
      <c r="M573" s="97"/>
      <c r="Z573" s="97"/>
    </row>
    <row r="574" spans="13:26" ht="15">
      <c r="M574" s="97"/>
      <c r="Z574" s="97"/>
    </row>
    <row r="575" spans="13:26" ht="15">
      <c r="M575" s="97"/>
      <c r="Z575" s="97"/>
    </row>
    <row r="576" spans="13:26" ht="15">
      <c r="M576" s="97"/>
      <c r="Z576" s="97"/>
    </row>
    <row r="577" spans="13:26" ht="15">
      <c r="M577" s="97"/>
      <c r="Z577" s="97"/>
    </row>
    <row r="578" spans="13:26" ht="15">
      <c r="M578" s="97"/>
      <c r="Z578" s="97"/>
    </row>
    <row r="579" spans="13:26" ht="15">
      <c r="M579" s="97"/>
      <c r="Z579" s="97"/>
    </row>
    <row r="580" spans="13:26" ht="15">
      <c r="M580" s="97"/>
      <c r="Z580" s="97"/>
    </row>
    <row r="581" spans="13:26" ht="15">
      <c r="M581" s="97"/>
      <c r="Z581" s="97"/>
    </row>
    <row r="582" spans="13:26" ht="15">
      <c r="M582" s="97"/>
      <c r="Z582" s="97"/>
    </row>
    <row r="583" spans="13:26" ht="15">
      <c r="M583" s="97"/>
      <c r="Z583" s="97"/>
    </row>
    <row r="584" spans="13:26" ht="15">
      <c r="M584" s="97"/>
      <c r="Z584" s="97"/>
    </row>
    <row r="585" spans="13:26" ht="15">
      <c r="M585" s="97"/>
      <c r="Z585" s="97"/>
    </row>
    <row r="586" spans="13:26" ht="15">
      <c r="M586" s="97"/>
      <c r="Z586" s="97"/>
    </row>
    <row r="587" spans="13:26" ht="15">
      <c r="M587" s="97"/>
      <c r="Z587" s="97"/>
    </row>
    <row r="588" spans="13:26" ht="15">
      <c r="M588" s="97"/>
      <c r="Z588" s="97"/>
    </row>
    <row r="589" spans="13:26" ht="15">
      <c r="M589" s="97"/>
      <c r="Z589" s="97"/>
    </row>
    <row r="590" spans="13:26" ht="15">
      <c r="M590" s="97"/>
      <c r="Z590" s="97"/>
    </row>
    <row r="591" spans="13:26" ht="15">
      <c r="M591" s="97"/>
      <c r="Z591" s="97"/>
    </row>
    <row r="592" spans="13:26" ht="15">
      <c r="M592" s="97"/>
      <c r="Z592" s="97"/>
    </row>
    <row r="593" spans="13:26" ht="15">
      <c r="M593" s="97"/>
      <c r="Z593" s="97"/>
    </row>
    <row r="594" spans="13:26" ht="15">
      <c r="M594" s="97"/>
      <c r="Z594" s="97"/>
    </row>
    <row r="595" spans="13:26" ht="15">
      <c r="M595" s="97"/>
      <c r="Z595" s="97"/>
    </row>
    <row r="596" spans="13:26" ht="15">
      <c r="M596" s="97"/>
      <c r="Z596" s="97"/>
    </row>
    <row r="597" spans="13:26" ht="15">
      <c r="M597" s="97"/>
      <c r="Z597" s="97"/>
    </row>
    <row r="598" spans="13:26" ht="15">
      <c r="M598" s="97"/>
      <c r="Z598" s="97"/>
    </row>
    <row r="599" spans="13:26" ht="15">
      <c r="M599" s="97"/>
      <c r="Z599" s="97"/>
    </row>
    <row r="600" spans="13:26" ht="15">
      <c r="M600" s="97"/>
      <c r="Z600" s="97"/>
    </row>
    <row r="601" spans="13:26" ht="15">
      <c r="M601" s="97"/>
      <c r="Z601" s="97"/>
    </row>
    <row r="602" spans="13:26" ht="15">
      <c r="M602" s="97"/>
      <c r="Z602" s="97"/>
    </row>
    <row r="603" spans="13:26" ht="15">
      <c r="M603" s="97"/>
      <c r="Z603" s="97"/>
    </row>
    <row r="604" spans="13:26" ht="15">
      <c r="M604" s="97"/>
      <c r="Z604" s="97"/>
    </row>
    <row r="605" spans="13:26" ht="15">
      <c r="M605" s="97"/>
      <c r="Z605" s="97"/>
    </row>
    <row r="606" spans="13:26" ht="15">
      <c r="M606" s="97"/>
      <c r="Z606" s="97"/>
    </row>
    <row r="607" spans="13:26" ht="15">
      <c r="M607" s="97"/>
      <c r="Z607" s="97"/>
    </row>
    <row r="608" spans="13:26" ht="15">
      <c r="M608" s="97"/>
      <c r="Z608" s="97"/>
    </row>
    <row r="609" spans="13:26" ht="15">
      <c r="M609" s="97"/>
      <c r="Z609" s="97"/>
    </row>
    <row r="610" spans="13:26" ht="15">
      <c r="M610" s="97"/>
      <c r="Z610" s="97"/>
    </row>
    <row r="611" spans="13:26" ht="15">
      <c r="M611" s="97"/>
      <c r="Z611" s="97"/>
    </row>
    <row r="612" spans="13:26" ht="15">
      <c r="M612" s="97"/>
      <c r="Z612" s="97"/>
    </row>
    <row r="613" spans="13:26" ht="15">
      <c r="M613" s="97"/>
      <c r="Z613" s="97"/>
    </row>
    <row r="614" spans="13:26" ht="15">
      <c r="M614" s="97"/>
      <c r="Z614" s="97"/>
    </row>
    <row r="615" spans="13:26" ht="15">
      <c r="M615" s="97"/>
      <c r="Z615" s="97"/>
    </row>
    <row r="616" spans="13:26" ht="15">
      <c r="M616" s="97"/>
      <c r="Z616" s="97"/>
    </row>
    <row r="617" spans="13:26" ht="15">
      <c r="M617" s="97"/>
      <c r="Z617" s="97"/>
    </row>
    <row r="618" spans="13:26" ht="15">
      <c r="M618" s="97"/>
      <c r="Z618" s="97"/>
    </row>
    <row r="619" spans="13:26" ht="15">
      <c r="M619" s="97"/>
      <c r="Z619" s="97"/>
    </row>
    <row r="620" spans="13:26" ht="15">
      <c r="M620" s="97"/>
      <c r="Z620" s="97"/>
    </row>
    <row r="621" spans="13:26" ht="15">
      <c r="M621" s="97"/>
      <c r="Z621" s="97"/>
    </row>
    <row r="622" spans="13:26" ht="15">
      <c r="M622" s="97"/>
      <c r="Z622" s="97"/>
    </row>
    <row r="623" spans="13:26" ht="15">
      <c r="M623" s="97"/>
      <c r="Z623" s="97"/>
    </row>
    <row r="624" spans="13:26" ht="15">
      <c r="M624" s="97"/>
      <c r="Z624" s="97"/>
    </row>
    <row r="625" spans="13:26" ht="15">
      <c r="M625" s="97"/>
      <c r="Z625" s="97"/>
    </row>
    <row r="626" spans="13:26" ht="15">
      <c r="M626" s="97"/>
      <c r="Z626" s="97"/>
    </row>
    <row r="627" spans="13:26" ht="15">
      <c r="M627" s="97"/>
      <c r="Z627" s="97"/>
    </row>
    <row r="628" spans="13:26" ht="15">
      <c r="M628" s="97"/>
      <c r="Z628" s="97"/>
    </row>
    <row r="629" spans="13:26" ht="15">
      <c r="M629" s="97"/>
      <c r="Z629" s="97"/>
    </row>
    <row r="630" spans="13:26" ht="15">
      <c r="M630" s="97"/>
      <c r="Z630" s="97"/>
    </row>
    <row r="631" spans="13:26" ht="15">
      <c r="M631" s="97"/>
      <c r="Z631" s="97"/>
    </row>
    <row r="632" spans="13:26" ht="15">
      <c r="M632" s="97"/>
      <c r="Z632" s="97"/>
    </row>
    <row r="633" spans="13:26" ht="15">
      <c r="M633" s="97"/>
      <c r="Z633" s="97"/>
    </row>
    <row r="634" spans="13:26" ht="15">
      <c r="M634" s="97"/>
      <c r="Z634" s="97"/>
    </row>
    <row r="635" spans="13:26" ht="15">
      <c r="M635" s="97"/>
      <c r="Z635" s="97"/>
    </row>
    <row r="636" spans="13:26" ht="15">
      <c r="M636" s="97"/>
      <c r="Z636" s="97"/>
    </row>
    <row r="637" spans="13:26" ht="15">
      <c r="M637" s="97"/>
      <c r="Z637" s="97"/>
    </row>
    <row r="638" spans="13:26" ht="15">
      <c r="M638" s="97"/>
      <c r="Z638" s="97"/>
    </row>
    <row r="639" spans="13:26" ht="15">
      <c r="M639" s="97"/>
      <c r="Z639" s="97"/>
    </row>
    <row r="640" spans="13:26" ht="15">
      <c r="M640" s="97"/>
      <c r="Z640" s="97"/>
    </row>
    <row r="641" spans="13:26" ht="15">
      <c r="M641" s="97"/>
      <c r="Z641" s="97"/>
    </row>
    <row r="642" spans="13:26" ht="15">
      <c r="M642" s="97"/>
      <c r="Z642" s="97"/>
    </row>
    <row r="643" spans="13:26" ht="15">
      <c r="M643" s="97"/>
      <c r="Z643" s="97"/>
    </row>
    <row r="644" spans="13:26" ht="15">
      <c r="M644" s="97"/>
      <c r="Z644" s="97"/>
    </row>
    <row r="645" spans="13:26" ht="15">
      <c r="M645" s="97"/>
      <c r="Z645" s="97"/>
    </row>
    <row r="646" spans="13:26" ht="15">
      <c r="M646" s="97"/>
      <c r="Z646" s="97"/>
    </row>
    <row r="647" spans="13:26" ht="15">
      <c r="M647" s="97"/>
      <c r="Z647" s="97"/>
    </row>
    <row r="648" spans="13:26" ht="15">
      <c r="M648" s="97"/>
      <c r="Z648" s="97"/>
    </row>
    <row r="649" spans="13:26" ht="15">
      <c r="M649" s="97"/>
      <c r="Z649" s="97"/>
    </row>
    <row r="650" spans="13:26" ht="15">
      <c r="M650" s="97"/>
      <c r="Z650" s="97"/>
    </row>
    <row r="651" spans="13:26" ht="15">
      <c r="M651" s="97"/>
      <c r="Z651" s="97"/>
    </row>
    <row r="652" spans="13:26" ht="15">
      <c r="M652" s="97"/>
      <c r="Z652" s="97"/>
    </row>
    <row r="653" spans="13:26" ht="15">
      <c r="M653" s="97"/>
      <c r="Z653" s="97"/>
    </row>
    <row r="654" spans="13:26" ht="15">
      <c r="M654" s="97"/>
      <c r="Z654" s="97"/>
    </row>
    <row r="655" spans="13:26" ht="15">
      <c r="M655" s="97"/>
      <c r="Z655" s="97"/>
    </row>
    <row r="656" spans="13:26" ht="15">
      <c r="M656" s="97"/>
      <c r="Z656" s="97"/>
    </row>
    <row r="657" spans="13:26" ht="15">
      <c r="M657" s="97"/>
      <c r="Z657" s="97"/>
    </row>
    <row r="658" spans="13:26" ht="15">
      <c r="M658" s="97"/>
      <c r="Z658" s="97"/>
    </row>
    <row r="659" spans="13:26" ht="15">
      <c r="M659" s="97"/>
      <c r="Z659" s="97"/>
    </row>
    <row r="660" spans="13:26" ht="15">
      <c r="M660" s="97"/>
      <c r="Z660" s="97"/>
    </row>
    <row r="661" spans="13:26" ht="15">
      <c r="M661" s="97"/>
      <c r="Z661" s="97"/>
    </row>
    <row r="662" spans="13:26" ht="15">
      <c r="M662" s="97"/>
      <c r="Z662" s="97"/>
    </row>
    <row r="663" spans="13:26" ht="15">
      <c r="M663" s="97"/>
      <c r="Z663" s="97"/>
    </row>
    <row r="664" spans="13:26" ht="15">
      <c r="M664" s="97"/>
      <c r="Z664" s="97"/>
    </row>
    <row r="665" spans="13:26" ht="15">
      <c r="M665" s="97"/>
      <c r="Z665" s="97"/>
    </row>
    <row r="666" spans="13:26" ht="15">
      <c r="M666" s="97"/>
      <c r="Z666" s="97"/>
    </row>
    <row r="667" spans="13:26" ht="15">
      <c r="M667" s="97"/>
      <c r="Z667" s="97"/>
    </row>
    <row r="668" spans="13:26" ht="15">
      <c r="M668" s="97"/>
      <c r="Z668" s="97"/>
    </row>
    <row r="669" spans="13:26" ht="15">
      <c r="M669" s="97"/>
      <c r="Z669" s="97"/>
    </row>
    <row r="670" spans="13:26" ht="15">
      <c r="M670" s="97"/>
      <c r="Z670" s="97"/>
    </row>
    <row r="671" spans="13:26" ht="15">
      <c r="M671" s="97"/>
      <c r="Z671" s="97"/>
    </row>
    <row r="672" spans="13:26" ht="15">
      <c r="M672" s="97"/>
      <c r="Z672" s="97"/>
    </row>
    <row r="673" spans="13:26" ht="15">
      <c r="M673" s="97"/>
      <c r="Z673" s="97"/>
    </row>
    <row r="674" spans="13:26" ht="15">
      <c r="M674" s="97"/>
      <c r="Z674" s="97"/>
    </row>
    <row r="675" spans="13:26" ht="15">
      <c r="M675" s="97"/>
      <c r="Z675" s="97"/>
    </row>
    <row r="676" spans="13:26" ht="15">
      <c r="M676" s="97"/>
      <c r="Z676" s="97"/>
    </row>
    <row r="677" spans="13:26" ht="15">
      <c r="M677" s="97"/>
      <c r="Z677" s="97"/>
    </row>
    <row r="678" spans="13:26" ht="15">
      <c r="M678" s="97"/>
      <c r="Z678" s="97"/>
    </row>
    <row r="679" spans="13:26" ht="15">
      <c r="M679" s="97"/>
      <c r="Z679" s="97"/>
    </row>
    <row r="680" spans="13:26" ht="15">
      <c r="M680" s="97"/>
      <c r="Z680" s="97"/>
    </row>
    <row r="681" spans="13:26" ht="15">
      <c r="M681" s="97"/>
      <c r="Z681" s="97"/>
    </row>
    <row r="682" spans="13:26" ht="15">
      <c r="M682" s="97"/>
      <c r="Z682" s="97"/>
    </row>
    <row r="683" spans="13:26" ht="15">
      <c r="M683" s="97"/>
      <c r="Z683" s="97"/>
    </row>
    <row r="684" spans="13:26" ht="15">
      <c r="M684" s="97"/>
      <c r="Z684" s="97"/>
    </row>
    <row r="685" spans="13:26" ht="15">
      <c r="M685" s="97"/>
      <c r="Z685" s="97"/>
    </row>
    <row r="686" spans="13:26" ht="15">
      <c r="M686" s="97"/>
      <c r="Z686" s="97"/>
    </row>
    <row r="687" spans="13:26" ht="15">
      <c r="M687" s="97"/>
      <c r="Z687" s="97"/>
    </row>
    <row r="688" spans="13:26" ht="15">
      <c r="M688" s="97"/>
      <c r="Z688" s="97"/>
    </row>
    <row r="689" spans="13:26" ht="15">
      <c r="M689" s="97"/>
      <c r="Z689" s="97"/>
    </row>
    <row r="690" spans="13:26" ht="15">
      <c r="M690" s="97"/>
      <c r="Z690" s="97"/>
    </row>
    <row r="691" spans="13:26" ht="15">
      <c r="M691" s="97"/>
      <c r="Z691" s="97"/>
    </row>
    <row r="692" spans="13:26" ht="15">
      <c r="M692" s="97"/>
      <c r="Z692" s="97"/>
    </row>
    <row r="693" spans="13:26" ht="15">
      <c r="M693" s="97"/>
      <c r="Z693" s="97"/>
    </row>
    <row r="694" spans="13:26" ht="15">
      <c r="M694" s="97"/>
      <c r="Z694" s="97"/>
    </row>
    <row r="695" spans="13:26" ht="15">
      <c r="M695" s="97"/>
      <c r="Z695" s="97"/>
    </row>
    <row r="696" spans="13:26" ht="15">
      <c r="M696" s="97"/>
      <c r="Z696" s="97"/>
    </row>
    <row r="697" spans="13:26" ht="15">
      <c r="M697" s="97"/>
      <c r="Z697" s="97"/>
    </row>
    <row r="698" spans="13:26" ht="15">
      <c r="M698" s="97"/>
      <c r="Z698" s="97"/>
    </row>
    <row r="699" spans="13:26" ht="15">
      <c r="M699" s="97"/>
      <c r="Z699" s="97"/>
    </row>
    <row r="700" spans="13:26" ht="15">
      <c r="M700" s="97"/>
      <c r="Z700" s="97"/>
    </row>
    <row r="701" spans="13:26" ht="15">
      <c r="M701" s="97"/>
      <c r="Z701" s="97"/>
    </row>
    <row r="702" spans="13:26" ht="15">
      <c r="M702" s="97"/>
      <c r="Z702" s="97"/>
    </row>
    <row r="703" spans="13:26" ht="15">
      <c r="M703" s="97"/>
      <c r="Z703" s="97"/>
    </row>
    <row r="704" spans="13:26" ht="15">
      <c r="M704" s="97"/>
      <c r="Z704" s="97"/>
    </row>
    <row r="705" spans="13:26" ht="15">
      <c r="M705" s="97"/>
      <c r="Z705" s="97"/>
    </row>
    <row r="706" spans="13:26" ht="15">
      <c r="M706" s="97"/>
      <c r="Z706" s="97"/>
    </row>
    <row r="707" spans="13:26" ht="15">
      <c r="M707" s="97"/>
      <c r="Z707" s="97"/>
    </row>
    <row r="708" spans="13:26" ht="15">
      <c r="M708" s="97"/>
      <c r="Z708" s="97"/>
    </row>
    <row r="709" spans="13:26" ht="15">
      <c r="M709" s="97"/>
      <c r="Z709" s="97"/>
    </row>
    <row r="710" spans="13:26" ht="15">
      <c r="M710" s="97"/>
      <c r="Z710" s="97"/>
    </row>
    <row r="711" spans="13:26" ht="15">
      <c r="M711" s="97"/>
      <c r="Z711" s="97"/>
    </row>
    <row r="712" spans="13:26" ht="15">
      <c r="M712" s="97"/>
      <c r="Z712" s="97"/>
    </row>
    <row r="713" spans="13:26" ht="15">
      <c r="M713" s="97"/>
      <c r="Z713" s="97"/>
    </row>
    <row r="714" spans="13:26" ht="15">
      <c r="M714" s="97"/>
      <c r="Z714" s="97"/>
    </row>
    <row r="715" spans="13:26" ht="15">
      <c r="M715" s="97"/>
      <c r="Z715" s="97"/>
    </row>
    <row r="716" spans="13:26" ht="15">
      <c r="M716" s="97"/>
      <c r="Z716" s="97"/>
    </row>
    <row r="717" spans="13:26" ht="15">
      <c r="M717" s="97"/>
      <c r="Z717" s="97"/>
    </row>
    <row r="718" spans="13:26" ht="15">
      <c r="M718" s="97"/>
      <c r="Z718" s="97"/>
    </row>
    <row r="719" spans="13:26" ht="15">
      <c r="M719" s="97"/>
      <c r="Z719" s="97"/>
    </row>
    <row r="720" spans="13:26" ht="15">
      <c r="M720" s="97"/>
      <c r="Z720" s="97"/>
    </row>
    <row r="721" spans="13:26" ht="15">
      <c r="M721" s="97"/>
      <c r="Z721" s="97"/>
    </row>
    <row r="722" spans="13:26" ht="15">
      <c r="M722" s="97"/>
      <c r="Z722" s="97"/>
    </row>
    <row r="723" spans="13:26" ht="15">
      <c r="M723" s="97"/>
      <c r="Z723" s="97"/>
    </row>
    <row r="724" spans="13:26" ht="15">
      <c r="M724" s="97"/>
      <c r="Z724" s="97"/>
    </row>
    <row r="725" spans="13:26" ht="15">
      <c r="M725" s="97"/>
      <c r="Z725" s="97"/>
    </row>
    <row r="726" spans="13:26" ht="15">
      <c r="M726" s="97"/>
      <c r="Z726" s="97"/>
    </row>
    <row r="727" spans="13:26" ht="15">
      <c r="M727" s="97"/>
      <c r="Z727" s="97"/>
    </row>
    <row r="728" spans="13:26" ht="15">
      <c r="M728" s="97"/>
      <c r="Z728" s="97"/>
    </row>
    <row r="729" spans="13:26" ht="15">
      <c r="M729" s="97"/>
      <c r="Z729" s="97"/>
    </row>
    <row r="730" spans="13:26" ht="15">
      <c r="M730" s="97"/>
      <c r="Z730" s="97"/>
    </row>
    <row r="731" spans="13:26" ht="15">
      <c r="M731" s="97"/>
      <c r="Z731" s="97"/>
    </row>
    <row r="732" spans="13:26" ht="15">
      <c r="M732" s="97"/>
      <c r="Z732" s="97"/>
    </row>
    <row r="733" spans="13:26" ht="15">
      <c r="M733" s="97"/>
      <c r="Z733" s="97"/>
    </row>
    <row r="734" spans="13:26" ht="15">
      <c r="M734" s="97"/>
      <c r="Z734" s="97"/>
    </row>
    <row r="735" spans="13:26" ht="15">
      <c r="M735" s="97"/>
      <c r="Z735" s="97"/>
    </row>
    <row r="736" spans="13:26" ht="15">
      <c r="M736" s="97"/>
      <c r="Z736" s="97"/>
    </row>
    <row r="737" spans="13:26" ht="15">
      <c r="M737" s="97"/>
      <c r="Z737" s="97"/>
    </row>
    <row r="738" spans="13:26" ht="15">
      <c r="M738" s="97"/>
      <c r="Z738" s="97"/>
    </row>
    <row r="739" spans="13:26" ht="15">
      <c r="M739" s="97"/>
      <c r="Z739" s="97"/>
    </row>
    <row r="740" spans="13:26" ht="15">
      <c r="M740" s="97"/>
      <c r="Z740" s="97"/>
    </row>
    <row r="741" spans="13:26" ht="15">
      <c r="M741" s="97"/>
      <c r="Z741" s="97"/>
    </row>
    <row r="742" spans="13:26" ht="15">
      <c r="M742" s="97"/>
      <c r="Z742" s="97"/>
    </row>
    <row r="743" spans="13:26" ht="15">
      <c r="M743" s="97"/>
      <c r="Z743" s="97"/>
    </row>
    <row r="744" spans="13:26" ht="15">
      <c r="M744" s="97"/>
      <c r="Z744" s="97"/>
    </row>
    <row r="745" spans="13:26" ht="15">
      <c r="M745" s="97"/>
      <c r="Z745" s="97"/>
    </row>
    <row r="746" spans="13:26" ht="15">
      <c r="M746" s="97"/>
      <c r="Z746" s="97"/>
    </row>
    <row r="747" spans="13:26" ht="15">
      <c r="M747" s="97"/>
      <c r="Z747" s="97"/>
    </row>
    <row r="748" spans="13:26" ht="15">
      <c r="M748" s="97"/>
      <c r="Z748" s="97"/>
    </row>
    <row r="749" spans="13:26" ht="15">
      <c r="M749" s="97"/>
      <c r="Z749" s="97"/>
    </row>
    <row r="750" spans="13:26" ht="15">
      <c r="M750" s="97"/>
      <c r="Z750" s="97"/>
    </row>
    <row r="751" spans="13:26" ht="15">
      <c r="M751" s="97"/>
      <c r="Z751" s="97"/>
    </row>
    <row r="752" spans="13:26" ht="15">
      <c r="M752" s="97"/>
      <c r="Z752" s="97"/>
    </row>
    <row r="753" spans="13:26" ht="15">
      <c r="M753" s="97"/>
      <c r="Z753" s="97"/>
    </row>
    <row r="754" spans="13:26" ht="15">
      <c r="M754" s="97"/>
      <c r="Z754" s="97"/>
    </row>
    <row r="755" spans="13:26" ht="15">
      <c r="M755" s="97"/>
      <c r="Z755" s="97"/>
    </row>
    <row r="756" spans="13:26" ht="15">
      <c r="M756" s="97"/>
      <c r="Z756" s="97"/>
    </row>
    <row r="757" spans="13:26" ht="15">
      <c r="M757" s="97"/>
      <c r="Z757" s="97"/>
    </row>
    <row r="758" spans="13:26" ht="15">
      <c r="M758" s="97"/>
      <c r="Z758" s="97"/>
    </row>
    <row r="759" spans="13:26" ht="15">
      <c r="M759" s="97"/>
      <c r="Z759" s="97"/>
    </row>
    <row r="760" spans="13:26" ht="15">
      <c r="M760" s="97"/>
      <c r="Z760" s="97"/>
    </row>
    <row r="761" spans="13:26" ht="15">
      <c r="M761" s="97"/>
      <c r="Z761" s="97"/>
    </row>
    <row r="762" spans="13:26" ht="15">
      <c r="M762" s="97"/>
      <c r="Z762" s="97"/>
    </row>
    <row r="763" spans="13:26" ht="15">
      <c r="M763" s="97"/>
      <c r="Z763" s="97"/>
    </row>
    <row r="764" spans="13:26" ht="15">
      <c r="M764" s="97"/>
      <c r="Z764" s="97"/>
    </row>
    <row r="765" spans="13:26" ht="15">
      <c r="M765" s="97"/>
      <c r="Z765" s="97"/>
    </row>
    <row r="766" spans="13:26" ht="15">
      <c r="M766" s="97"/>
      <c r="Z766" s="97"/>
    </row>
    <row r="767" spans="13:26" ht="15">
      <c r="M767" s="97"/>
      <c r="Z767" s="97"/>
    </row>
    <row r="768" spans="13:26" ht="15">
      <c r="M768" s="97"/>
      <c r="Z768" s="97"/>
    </row>
    <row r="769" spans="13:26" ht="15">
      <c r="M769" s="97"/>
      <c r="Z769" s="97"/>
    </row>
    <row r="770" spans="13:26" ht="15">
      <c r="M770" s="97"/>
      <c r="Z770" s="97"/>
    </row>
    <row r="771" spans="13:26" ht="15">
      <c r="M771" s="97"/>
      <c r="Z771" s="97"/>
    </row>
    <row r="772" spans="13:26" ht="15">
      <c r="M772" s="97"/>
      <c r="Z772" s="97"/>
    </row>
    <row r="773" spans="13:26" ht="15">
      <c r="M773" s="97"/>
      <c r="Z773" s="97"/>
    </row>
    <row r="774" spans="13:26" ht="15">
      <c r="M774" s="97"/>
      <c r="Z774" s="97"/>
    </row>
    <row r="775" spans="13:26" ht="15">
      <c r="M775" s="97"/>
      <c r="Z775" s="97"/>
    </row>
    <row r="776" spans="13:26" ht="15">
      <c r="M776" s="97"/>
      <c r="Z776" s="97"/>
    </row>
    <row r="777" spans="13:26" ht="15">
      <c r="M777" s="97"/>
      <c r="Z777" s="97"/>
    </row>
    <row r="778" spans="13:26" ht="15">
      <c r="M778" s="97"/>
      <c r="Z778" s="97"/>
    </row>
    <row r="779" spans="13:26" ht="15">
      <c r="M779" s="97"/>
      <c r="Z779" s="97"/>
    </row>
    <row r="780" spans="13:26" ht="15">
      <c r="M780" s="97"/>
      <c r="Z780" s="97"/>
    </row>
    <row r="781" spans="13:26" ht="15">
      <c r="M781" s="97"/>
      <c r="Z781" s="97"/>
    </row>
    <row r="782" spans="13:26" ht="15">
      <c r="M782" s="97"/>
      <c r="Z782" s="97"/>
    </row>
    <row r="783" spans="13:26" ht="15">
      <c r="M783" s="97"/>
      <c r="Z783" s="97"/>
    </row>
    <row r="784" spans="13:26" ht="15">
      <c r="M784" s="97"/>
      <c r="Z784" s="97"/>
    </row>
    <row r="785" spans="13:26" ht="15">
      <c r="M785" s="97"/>
      <c r="Z785" s="97"/>
    </row>
    <row r="786" spans="13:26" ht="15">
      <c r="M786" s="97"/>
      <c r="Z786" s="97"/>
    </row>
    <row r="787" spans="13:26" ht="15">
      <c r="M787" s="97"/>
      <c r="Z787" s="97"/>
    </row>
    <row r="788" spans="13:26" ht="15">
      <c r="M788" s="97"/>
      <c r="Z788" s="97"/>
    </row>
    <row r="789" spans="13:26" ht="15">
      <c r="M789" s="97"/>
      <c r="Z789" s="97"/>
    </row>
    <row r="790" spans="13:26" ht="15">
      <c r="M790" s="97"/>
      <c r="Z790" s="97"/>
    </row>
    <row r="791" spans="13:26" ht="15">
      <c r="M791" s="97"/>
      <c r="Z791" s="97"/>
    </row>
    <row r="792" spans="13:26" ht="15">
      <c r="M792" s="97"/>
      <c r="Z792" s="97"/>
    </row>
    <row r="793" spans="13:26" ht="15">
      <c r="M793" s="97"/>
      <c r="Z793" s="97"/>
    </row>
    <row r="794" spans="13:26" ht="15">
      <c r="M794" s="97"/>
      <c r="Z794" s="97"/>
    </row>
    <row r="795" spans="13:26" ht="15">
      <c r="M795" s="97"/>
      <c r="Z795" s="97"/>
    </row>
    <row r="796" spans="13:26" ht="15">
      <c r="M796" s="97"/>
      <c r="Z796" s="97"/>
    </row>
    <row r="797" spans="13:26" ht="15">
      <c r="M797" s="97"/>
      <c r="Z797" s="97"/>
    </row>
    <row r="798" spans="13:26" ht="15">
      <c r="M798" s="97"/>
      <c r="Z798" s="97"/>
    </row>
    <row r="799" spans="13:26" ht="15">
      <c r="M799" s="97"/>
      <c r="Z799" s="97"/>
    </row>
    <row r="800" spans="13:26" ht="15">
      <c r="M800" s="97"/>
      <c r="Z800" s="97"/>
    </row>
    <row r="801" spans="13:26" ht="15">
      <c r="M801" s="97"/>
      <c r="Z801" s="97"/>
    </row>
    <row r="802" spans="13:26" ht="15">
      <c r="M802" s="97"/>
      <c r="Z802" s="97"/>
    </row>
    <row r="803" spans="13:26" ht="15">
      <c r="M803" s="97"/>
      <c r="Z803" s="97"/>
    </row>
    <row r="804" spans="13:26" ht="15">
      <c r="M804" s="97"/>
      <c r="Z804" s="97"/>
    </row>
    <row r="805" spans="13:26" ht="15">
      <c r="M805" s="97"/>
      <c r="Z805" s="97"/>
    </row>
    <row r="806" spans="13:26" ht="15">
      <c r="M806" s="97"/>
      <c r="Z806" s="97"/>
    </row>
    <row r="807" spans="13:26" ht="15">
      <c r="M807" s="97"/>
      <c r="Z807" s="97"/>
    </row>
    <row r="808" spans="13:26" ht="15">
      <c r="M808" s="97"/>
      <c r="Z808" s="97"/>
    </row>
    <row r="809" spans="13:26" ht="15">
      <c r="M809" s="97"/>
      <c r="Z809" s="97"/>
    </row>
    <row r="810" spans="13:26" ht="15">
      <c r="M810" s="97"/>
      <c r="Z810" s="97"/>
    </row>
    <row r="811" spans="13:26" ht="15">
      <c r="M811" s="97"/>
      <c r="Z811" s="97"/>
    </row>
    <row r="812" spans="13:26" ht="15">
      <c r="M812" s="97"/>
      <c r="Z812" s="97"/>
    </row>
    <row r="813" spans="13:26" ht="15">
      <c r="M813" s="97"/>
      <c r="Z813" s="97"/>
    </row>
    <row r="814" spans="13:26" ht="15">
      <c r="M814" s="97"/>
      <c r="Z814" s="97"/>
    </row>
    <row r="815" spans="13:26" ht="15">
      <c r="M815" s="97"/>
      <c r="Z815" s="97"/>
    </row>
    <row r="816" spans="13:26" ht="15">
      <c r="M816" s="97"/>
      <c r="Z816" s="97"/>
    </row>
    <row r="817" spans="13:26" ht="15">
      <c r="M817" s="97"/>
      <c r="Z817" s="97"/>
    </row>
    <row r="818" spans="13:26" ht="15">
      <c r="M818" s="97"/>
      <c r="Z818" s="97"/>
    </row>
    <row r="819" spans="13:26" ht="15">
      <c r="M819" s="97"/>
      <c r="Z819" s="97"/>
    </row>
    <row r="820" spans="13:26" ht="15">
      <c r="M820" s="97"/>
      <c r="Z820" s="97"/>
    </row>
    <row r="821" spans="13:26" ht="15">
      <c r="M821" s="97"/>
      <c r="Z821" s="97"/>
    </row>
    <row r="822" spans="13:26" ht="15">
      <c r="M822" s="97"/>
      <c r="Z822" s="97"/>
    </row>
    <row r="823" spans="13:26" ht="15">
      <c r="M823" s="97"/>
      <c r="Z823" s="97"/>
    </row>
    <row r="824" spans="13:26" ht="15">
      <c r="M824" s="97"/>
      <c r="Z824" s="97"/>
    </row>
    <row r="825" spans="13:26" ht="15">
      <c r="M825" s="97"/>
      <c r="Z825" s="97"/>
    </row>
    <row r="826" spans="13:26" ht="15">
      <c r="M826" s="97"/>
      <c r="Z826" s="97"/>
    </row>
    <row r="827" spans="13:26" ht="15">
      <c r="M827" s="97"/>
      <c r="Z827" s="97"/>
    </row>
    <row r="828" spans="13:26" ht="15">
      <c r="M828" s="97"/>
      <c r="Z828" s="97"/>
    </row>
    <row r="829" spans="13:26" ht="15">
      <c r="M829" s="97"/>
      <c r="Z829" s="97"/>
    </row>
    <row r="830" spans="13:26" ht="15">
      <c r="M830" s="97"/>
      <c r="Z830" s="97"/>
    </row>
    <row r="831" spans="13:26" ht="15">
      <c r="M831" s="97"/>
      <c r="Z831" s="97"/>
    </row>
    <row r="832" spans="13:26" ht="15">
      <c r="M832" s="97"/>
      <c r="Z832" s="97"/>
    </row>
    <row r="833" spans="13:26" ht="15">
      <c r="M833" s="97"/>
      <c r="Z833" s="97"/>
    </row>
    <row r="834" spans="13:26" ht="15">
      <c r="M834" s="97"/>
      <c r="Z834" s="97"/>
    </row>
    <row r="835" spans="13:26" ht="15">
      <c r="M835" s="97"/>
      <c r="Z835" s="97"/>
    </row>
    <row r="836" spans="13:26" ht="15">
      <c r="M836" s="97"/>
      <c r="Z836" s="97"/>
    </row>
    <row r="837" spans="13:26" ht="15">
      <c r="M837" s="97"/>
      <c r="Z837" s="97"/>
    </row>
    <row r="838" spans="13:26" ht="15">
      <c r="M838" s="97"/>
      <c r="Z838" s="97"/>
    </row>
    <row r="839" spans="13:26" ht="15">
      <c r="M839" s="97"/>
      <c r="Z839" s="97"/>
    </row>
    <row r="840" spans="13:26" ht="15">
      <c r="M840" s="97"/>
      <c r="Z840" s="97"/>
    </row>
    <row r="841" spans="13:26" ht="15">
      <c r="M841" s="97"/>
      <c r="Z841" s="97"/>
    </row>
    <row r="842" spans="13:26" ht="15">
      <c r="M842" s="97"/>
      <c r="Z842" s="97"/>
    </row>
    <row r="843" spans="13:26" ht="15">
      <c r="M843" s="97"/>
      <c r="Z843" s="97"/>
    </row>
    <row r="844" spans="13:26" ht="15">
      <c r="M844" s="97"/>
      <c r="Z844" s="97"/>
    </row>
    <row r="845" spans="13:26" ht="15">
      <c r="M845" s="97"/>
      <c r="Z845" s="97"/>
    </row>
    <row r="846" spans="13:26" ht="15">
      <c r="M846" s="97"/>
      <c r="Z846" s="97"/>
    </row>
    <row r="847" spans="13:26" ht="15">
      <c r="M847" s="97"/>
      <c r="Z847" s="97"/>
    </row>
    <row r="848" spans="13:26" ht="15">
      <c r="M848" s="97"/>
      <c r="Z848" s="97"/>
    </row>
    <row r="849" spans="13:26" ht="15">
      <c r="M849" s="97"/>
      <c r="Z849" s="97"/>
    </row>
    <row r="850" spans="13:26" ht="15">
      <c r="M850" s="97"/>
      <c r="Z850" s="97"/>
    </row>
    <row r="851" spans="13:26" ht="15">
      <c r="M851" s="97"/>
      <c r="Z851" s="97"/>
    </row>
    <row r="852" spans="13:26" ht="15">
      <c r="M852" s="97"/>
      <c r="Z852" s="97"/>
    </row>
    <row r="853" spans="13:26" ht="15">
      <c r="M853" s="97"/>
      <c r="Z853" s="97"/>
    </row>
    <row r="854" spans="13:26" ht="15">
      <c r="M854" s="97"/>
      <c r="Z854" s="97"/>
    </row>
    <row r="855" spans="13:26" ht="15">
      <c r="M855" s="97"/>
      <c r="Z855" s="97"/>
    </row>
    <row r="856" spans="13:26" ht="15">
      <c r="M856" s="97"/>
      <c r="Z856" s="97"/>
    </row>
    <row r="857" spans="13:26" ht="15">
      <c r="M857" s="97"/>
      <c r="Z857" s="97"/>
    </row>
    <row r="858" spans="13:26" ht="15">
      <c r="M858" s="97"/>
      <c r="Z858" s="97"/>
    </row>
    <row r="859" spans="13:26" ht="15">
      <c r="M859" s="97"/>
      <c r="Z859" s="97"/>
    </row>
    <row r="860" spans="13:26" ht="15">
      <c r="M860" s="97"/>
      <c r="Z860" s="97"/>
    </row>
    <row r="861" spans="13:26" ht="15">
      <c r="M861" s="97"/>
      <c r="Z861" s="97"/>
    </row>
    <row r="862" spans="13:26" ht="15">
      <c r="M862" s="97"/>
      <c r="Z862" s="97"/>
    </row>
    <row r="863" spans="13:26" ht="15">
      <c r="M863" s="97"/>
      <c r="Z863" s="97"/>
    </row>
    <row r="864" spans="13:26" ht="15">
      <c r="M864" s="97"/>
      <c r="Z864" s="97"/>
    </row>
    <row r="865" spans="13:26" ht="15">
      <c r="M865" s="97"/>
      <c r="Z865" s="97"/>
    </row>
    <row r="866" spans="13:26" ht="15">
      <c r="M866" s="97"/>
      <c r="Z866" s="97"/>
    </row>
    <row r="867" spans="13:26" ht="15">
      <c r="M867" s="97"/>
      <c r="Z867" s="97"/>
    </row>
    <row r="868" spans="13:26" ht="15">
      <c r="M868" s="97"/>
      <c r="Z868" s="97"/>
    </row>
    <row r="869" spans="13:26" ht="15">
      <c r="M869" s="97"/>
      <c r="Z869" s="97"/>
    </row>
    <row r="870" spans="13:26" ht="15">
      <c r="M870" s="97"/>
      <c r="Z870" s="97"/>
    </row>
    <row r="871" spans="13:26" ht="15">
      <c r="M871" s="97"/>
      <c r="Z871" s="97"/>
    </row>
    <row r="872" spans="13:26" ht="15">
      <c r="M872" s="97"/>
      <c r="Z872" s="97"/>
    </row>
    <row r="873" spans="13:26" ht="15">
      <c r="M873" s="97"/>
      <c r="Z873" s="97"/>
    </row>
    <row r="874" spans="13:26" ht="15">
      <c r="M874" s="97"/>
      <c r="Z874" s="97"/>
    </row>
    <row r="875" spans="13:26" ht="15">
      <c r="M875" s="97"/>
      <c r="Z875" s="97"/>
    </row>
    <row r="876" spans="13:26" ht="15">
      <c r="M876" s="97"/>
      <c r="Z876" s="97"/>
    </row>
    <row r="877" spans="13:26" ht="15">
      <c r="M877" s="97"/>
      <c r="Z877" s="97"/>
    </row>
    <row r="878" spans="13:26" ht="15">
      <c r="M878" s="97"/>
      <c r="Z878" s="97"/>
    </row>
    <row r="879" spans="13:26" ht="15">
      <c r="M879" s="97"/>
      <c r="Z879" s="97"/>
    </row>
    <row r="880" spans="13:26" ht="15">
      <c r="M880" s="97"/>
      <c r="Z880" s="97"/>
    </row>
    <row r="881" spans="13:26" ht="15">
      <c r="M881" s="97"/>
      <c r="Z881" s="97"/>
    </row>
    <row r="882" spans="13:26" ht="15">
      <c r="M882" s="97"/>
      <c r="Z882" s="97"/>
    </row>
    <row r="883" spans="13:26" ht="15">
      <c r="M883" s="97"/>
      <c r="Z883" s="97"/>
    </row>
    <row r="884" spans="13:26" ht="15">
      <c r="M884" s="97"/>
      <c r="Z884" s="97"/>
    </row>
    <row r="885" spans="13:26" ht="15">
      <c r="M885" s="97"/>
      <c r="Z885" s="97"/>
    </row>
    <row r="886" spans="13:26" ht="15">
      <c r="M886" s="97"/>
      <c r="Z886" s="97"/>
    </row>
    <row r="887" spans="13:26" ht="15">
      <c r="M887" s="97"/>
      <c r="Z887" s="97"/>
    </row>
    <row r="888" spans="13:26" ht="15">
      <c r="M888" s="97"/>
      <c r="Z888" s="97"/>
    </row>
    <row r="889" spans="13:26" ht="15">
      <c r="M889" s="97"/>
      <c r="Z889" s="97"/>
    </row>
    <row r="890" spans="13:26" ht="15">
      <c r="M890" s="97"/>
      <c r="Z890" s="97"/>
    </row>
    <row r="891" spans="13:26" ht="15">
      <c r="M891" s="97"/>
      <c r="Z891" s="97"/>
    </row>
    <row r="892" spans="13:26" ht="15">
      <c r="M892" s="97"/>
      <c r="Z892" s="97"/>
    </row>
    <row r="893" spans="13:26" ht="15">
      <c r="M893" s="97"/>
      <c r="Z893" s="97"/>
    </row>
    <row r="894" spans="13:26" ht="15">
      <c r="M894" s="97"/>
      <c r="Z894" s="97"/>
    </row>
    <row r="895" spans="13:26" ht="15">
      <c r="M895" s="97"/>
      <c r="Z895" s="97"/>
    </row>
    <row r="896" spans="13:26" ht="15">
      <c r="M896" s="97"/>
      <c r="Z896" s="97"/>
    </row>
    <row r="897" spans="13:26" ht="15">
      <c r="M897" s="97"/>
      <c r="Z897" s="97"/>
    </row>
    <row r="898" spans="13:26" ht="15">
      <c r="M898" s="97"/>
      <c r="Z898" s="97"/>
    </row>
    <row r="899" spans="13:26" ht="15">
      <c r="M899" s="97"/>
      <c r="Z899" s="97"/>
    </row>
    <row r="900" spans="13:26" ht="15">
      <c r="M900" s="97"/>
      <c r="Z900" s="97"/>
    </row>
    <row r="901" spans="13:26" ht="15">
      <c r="M901" s="97"/>
      <c r="Z901" s="97"/>
    </row>
    <row r="902" spans="13:26" ht="15">
      <c r="M902" s="97"/>
      <c r="Z902" s="97"/>
    </row>
    <row r="903" spans="13:26" ht="15">
      <c r="M903" s="97"/>
      <c r="Z903" s="97"/>
    </row>
    <row r="904" spans="13:26" ht="15">
      <c r="M904" s="97"/>
      <c r="Z904" s="97"/>
    </row>
    <row r="905" spans="13:26" ht="15">
      <c r="M905" s="97"/>
      <c r="Z905" s="97"/>
    </row>
    <row r="906" spans="13:26" ht="15">
      <c r="M906" s="97"/>
      <c r="Z906" s="97"/>
    </row>
    <row r="907" spans="13:26" ht="15">
      <c r="M907" s="97"/>
      <c r="Z907" s="97"/>
    </row>
    <row r="908" spans="13:26" ht="15">
      <c r="M908" s="97"/>
      <c r="Z908" s="97"/>
    </row>
    <row r="909" spans="13:26" ht="15">
      <c r="M909" s="97"/>
      <c r="Z909" s="97"/>
    </row>
    <row r="910" spans="13:26" ht="15">
      <c r="M910" s="97"/>
      <c r="Z910" s="97"/>
    </row>
    <row r="911" spans="13:26" ht="15">
      <c r="M911" s="97"/>
      <c r="Z911" s="97"/>
    </row>
    <row r="912" spans="13:26" ht="15">
      <c r="M912" s="97"/>
      <c r="Z912" s="97"/>
    </row>
    <row r="913" spans="13:26" ht="15">
      <c r="M913" s="97"/>
      <c r="Z913" s="97"/>
    </row>
    <row r="914" spans="13:26" ht="15">
      <c r="M914" s="97"/>
      <c r="Z914" s="97"/>
    </row>
    <row r="915" spans="13:26" ht="15">
      <c r="M915" s="97"/>
      <c r="Z915" s="97"/>
    </row>
    <row r="916" spans="13:26" ht="15">
      <c r="M916" s="97"/>
      <c r="Z916" s="97"/>
    </row>
    <row r="917" spans="13:26" ht="15">
      <c r="M917" s="97"/>
      <c r="Z917" s="97"/>
    </row>
    <row r="918" spans="13:26" ht="15">
      <c r="M918" s="97"/>
      <c r="Z918" s="97"/>
    </row>
    <row r="919" spans="13:26" ht="15">
      <c r="M919" s="97"/>
      <c r="Z919" s="97"/>
    </row>
    <row r="920" spans="13:26" ht="15">
      <c r="M920" s="97"/>
      <c r="Z920" s="97"/>
    </row>
    <row r="921" spans="13:26" ht="15">
      <c r="M921" s="97"/>
      <c r="Z921" s="97"/>
    </row>
    <row r="922" spans="13:26" ht="15">
      <c r="M922" s="97"/>
      <c r="Z922" s="97"/>
    </row>
    <row r="923" spans="13:26" ht="15">
      <c r="M923" s="97"/>
      <c r="Z923" s="97"/>
    </row>
    <row r="924" spans="13:26" ht="15">
      <c r="M924" s="97"/>
      <c r="Z924" s="97"/>
    </row>
    <row r="925" spans="13:26" ht="15">
      <c r="M925" s="97"/>
      <c r="Z925" s="97"/>
    </row>
    <row r="926" spans="13:26" ht="15">
      <c r="M926" s="97"/>
      <c r="Z926" s="97"/>
    </row>
    <row r="927" spans="13:26" ht="15">
      <c r="M927" s="97"/>
      <c r="Z927" s="97"/>
    </row>
    <row r="928" spans="13:26" ht="15">
      <c r="M928" s="97"/>
      <c r="Z928" s="97"/>
    </row>
    <row r="929" spans="13:26" ht="15">
      <c r="M929" s="97"/>
      <c r="Z929" s="97"/>
    </row>
    <row r="930" spans="13:26" ht="15">
      <c r="M930" s="97"/>
      <c r="Z930" s="97"/>
    </row>
    <row r="931" spans="13:26" ht="15">
      <c r="M931" s="97"/>
      <c r="Z931" s="97"/>
    </row>
    <row r="932" spans="13:26" ht="15">
      <c r="M932" s="97"/>
      <c r="Z932" s="97"/>
    </row>
    <row r="933" spans="13:26" ht="15">
      <c r="M933" s="97"/>
      <c r="Z933" s="97"/>
    </row>
    <row r="934" spans="13:26" ht="15">
      <c r="M934" s="97"/>
      <c r="Z934" s="97"/>
    </row>
    <row r="935" spans="13:26" ht="15">
      <c r="M935" s="97"/>
      <c r="Z935" s="97"/>
    </row>
    <row r="936" spans="13:26" ht="15">
      <c r="M936" s="97"/>
      <c r="Z936" s="97"/>
    </row>
    <row r="937" spans="13:26" ht="15">
      <c r="M937" s="97"/>
      <c r="Z937" s="97"/>
    </row>
    <row r="938" spans="13:26" ht="15">
      <c r="M938" s="97"/>
      <c r="Z938" s="97"/>
    </row>
    <row r="939" spans="13:26" ht="15">
      <c r="M939" s="97"/>
      <c r="Z939" s="97"/>
    </row>
    <row r="940" spans="13:26" ht="15">
      <c r="M940" s="97"/>
      <c r="Z940" s="97"/>
    </row>
    <row r="941" spans="13:26" ht="15">
      <c r="M941" s="97"/>
      <c r="Z941" s="97"/>
    </row>
    <row r="942" spans="13:26" ht="15">
      <c r="M942" s="97"/>
      <c r="Z942" s="97"/>
    </row>
    <row r="943" spans="13:26" ht="15">
      <c r="M943" s="97"/>
      <c r="Z943" s="97"/>
    </row>
    <row r="944" spans="13:26" ht="15">
      <c r="M944" s="97"/>
      <c r="Z944" s="97"/>
    </row>
    <row r="945" spans="13:26" ht="15">
      <c r="M945" s="97"/>
      <c r="Z945" s="97"/>
    </row>
    <row r="946" spans="13:26" ht="15">
      <c r="M946" s="97"/>
      <c r="Z946" s="97"/>
    </row>
    <row r="947" spans="13:26" ht="15">
      <c r="M947" s="97"/>
      <c r="Z947" s="97"/>
    </row>
    <row r="948" spans="13:26" ht="15">
      <c r="M948" s="97"/>
      <c r="Z948" s="97"/>
    </row>
    <row r="949" spans="13:26" ht="15">
      <c r="M949" s="97"/>
      <c r="Z949" s="97"/>
    </row>
    <row r="950" spans="13:26" ht="15">
      <c r="M950" s="97"/>
      <c r="Z950" s="97"/>
    </row>
    <row r="951" spans="13:26" ht="15">
      <c r="M951" s="97"/>
      <c r="Z951" s="97"/>
    </row>
    <row r="952" spans="13:26" ht="15">
      <c r="M952" s="97"/>
      <c r="Z952" s="97"/>
    </row>
    <row r="953" spans="13:26" ht="15">
      <c r="M953" s="97"/>
      <c r="Z953" s="97"/>
    </row>
    <row r="954" spans="13:26" ht="15">
      <c r="M954" s="97"/>
      <c r="Z954" s="97"/>
    </row>
    <row r="955" spans="13:26" ht="15">
      <c r="M955" s="97"/>
      <c r="Z955" s="97"/>
    </row>
    <row r="956" spans="13:26" ht="15">
      <c r="M956" s="97"/>
      <c r="Z956" s="97"/>
    </row>
    <row r="957" spans="13:26" ht="15">
      <c r="M957" s="97"/>
      <c r="Z957" s="97"/>
    </row>
    <row r="958" spans="13:26" ht="15">
      <c r="M958" s="97"/>
      <c r="Z958" s="97"/>
    </row>
    <row r="959" spans="13:26" ht="15">
      <c r="M959" s="97"/>
      <c r="Z959" s="97"/>
    </row>
    <row r="960" spans="13:26" ht="15">
      <c r="M960" s="97"/>
      <c r="Z960" s="97"/>
    </row>
    <row r="961" spans="13:26" ht="15">
      <c r="M961" s="97"/>
      <c r="Z961" s="97"/>
    </row>
    <row r="962" spans="13:26" ht="15">
      <c r="M962" s="97"/>
      <c r="Z962" s="97"/>
    </row>
    <row r="963" spans="13:26" ht="15">
      <c r="M963" s="97"/>
      <c r="Z963" s="97"/>
    </row>
    <row r="964" spans="13:26" ht="15">
      <c r="M964" s="97"/>
      <c r="Z964" s="97"/>
    </row>
    <row r="965" spans="13:26" ht="15">
      <c r="M965" s="97"/>
      <c r="Z965" s="97"/>
    </row>
    <row r="966" spans="13:26" ht="15">
      <c r="M966" s="97"/>
      <c r="Z966" s="97"/>
    </row>
    <row r="967" spans="13:26" ht="15">
      <c r="M967" s="97"/>
      <c r="Z967" s="97"/>
    </row>
    <row r="968" spans="13:26" ht="15">
      <c r="M968" s="97"/>
      <c r="Z968" s="97"/>
    </row>
    <row r="969" spans="13:26" ht="15">
      <c r="M969" s="97"/>
      <c r="Z969" s="97"/>
    </row>
    <row r="970" spans="13:26" ht="15">
      <c r="M970" s="97"/>
      <c r="Z970" s="97"/>
    </row>
    <row r="971" spans="13:26" ht="15">
      <c r="M971" s="97"/>
      <c r="Z971" s="97"/>
    </row>
    <row r="972" spans="13:26" ht="15">
      <c r="M972" s="97"/>
      <c r="Z972" s="97"/>
    </row>
    <row r="973" spans="13:26" ht="15">
      <c r="M973" s="97"/>
      <c r="Z973" s="97"/>
    </row>
    <row r="974" spans="13:26" ht="15">
      <c r="M974" s="97"/>
      <c r="Z974" s="97"/>
    </row>
    <row r="975" spans="13:26" ht="15">
      <c r="M975" s="97"/>
      <c r="Z975" s="97"/>
    </row>
    <row r="976" spans="13:26" ht="15">
      <c r="M976" s="97"/>
      <c r="Z976" s="97"/>
    </row>
    <row r="977" spans="13:26" ht="15">
      <c r="M977" s="97"/>
      <c r="Z977" s="97"/>
    </row>
    <row r="978" spans="13:26" ht="15">
      <c r="M978" s="97"/>
      <c r="Z978" s="97"/>
    </row>
    <row r="979" spans="13:26" ht="15">
      <c r="M979" s="97"/>
      <c r="Z979" s="97"/>
    </row>
    <row r="980" spans="13:26" ht="15">
      <c r="M980" s="97"/>
      <c r="Z980" s="97"/>
    </row>
    <row r="981" spans="13:26" ht="15">
      <c r="M981" s="97"/>
      <c r="Z981" s="97"/>
    </row>
    <row r="982" spans="13:26" ht="15">
      <c r="M982" s="97"/>
      <c r="Z982" s="97"/>
    </row>
    <row r="983" spans="13:26" ht="15">
      <c r="M983" s="97"/>
      <c r="Z983" s="97"/>
    </row>
    <row r="984" spans="13:26" ht="15">
      <c r="M984" s="97"/>
      <c r="Z984" s="97"/>
    </row>
    <row r="985" spans="13:26" ht="15">
      <c r="M985" s="97"/>
      <c r="Z985" s="97"/>
    </row>
    <row r="986" spans="13:26" ht="15">
      <c r="M986" s="97"/>
      <c r="Z986" s="97"/>
    </row>
    <row r="987" spans="13:26" ht="15">
      <c r="M987" s="97"/>
      <c r="Z987" s="97"/>
    </row>
    <row r="988" spans="13:26" ht="15">
      <c r="M988" s="97"/>
      <c r="Z988" s="97"/>
    </row>
    <row r="989" spans="13:26" ht="15">
      <c r="M989" s="97"/>
      <c r="Z989" s="97"/>
    </row>
    <row r="990" spans="13:26" ht="15">
      <c r="M990" s="97"/>
      <c r="Z990" s="97"/>
    </row>
    <row r="991" spans="13:26" ht="15">
      <c r="M991" s="97"/>
      <c r="Z991" s="97"/>
    </row>
    <row r="992" spans="13:26" ht="15">
      <c r="M992" s="97"/>
      <c r="Z992" s="97"/>
    </row>
    <row r="993" spans="13:26" ht="15">
      <c r="M993" s="97"/>
      <c r="Z993" s="97"/>
    </row>
    <row r="994" spans="13:26" ht="15">
      <c r="M994" s="97"/>
      <c r="Z994" s="97"/>
    </row>
    <row r="995" spans="13:26" ht="15">
      <c r="M995" s="97"/>
      <c r="Z995" s="97"/>
    </row>
    <row r="996" spans="13:26" ht="15">
      <c r="M996" s="97"/>
      <c r="Z996" s="97"/>
    </row>
    <row r="997" spans="13:26" ht="15">
      <c r="M997" s="97"/>
      <c r="Z997" s="97"/>
    </row>
    <row r="998" spans="13:26" ht="15">
      <c r="M998" s="97"/>
      <c r="Z998" s="97"/>
    </row>
    <row r="999" spans="13:26" ht="15">
      <c r="M999" s="97"/>
      <c r="Z999" s="97"/>
    </row>
  </sheetData>
  <mergeCells count="3">
    <mergeCell ref="B1:Z1"/>
    <mergeCell ref="AA1:AX1"/>
    <mergeCell ref="B60:D60"/>
  </mergeCells>
  <conditionalFormatting sqref="A52:AX52">
    <cfRule type="cellIs" dxfId="0" priority="1" operator="greaterThan">
      <formula>0</formula>
    </cfRule>
  </conditionalFormatting>
  <pageMargins left="0.7" right="0.7" top="0.75" bottom="0.75" header="0" footer="0"/>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F33"/>
  <sheetViews>
    <sheetView workbookViewId="0">
      <selection activeCell="C3" sqref="C3"/>
    </sheetView>
  </sheetViews>
  <sheetFormatPr defaultColWidth="14.42578125" defaultRowHeight="15.75" customHeight="1"/>
  <cols>
    <col min="1" max="1" width="3" customWidth="1"/>
    <col min="2" max="2" width="28.7109375" customWidth="1"/>
    <col min="3" max="7" width="25.85546875" customWidth="1"/>
    <col min="8" max="9" width="21.5703125" customWidth="1"/>
  </cols>
  <sheetData>
    <row r="1" spans="1:6" ht="15.75" customHeight="1">
      <c r="A1" s="52"/>
      <c r="B1" s="130" t="s">
        <v>273</v>
      </c>
      <c r="C1" s="1"/>
    </row>
    <row r="2" spans="1:6" ht="15.75" customHeight="1">
      <c r="A2" s="1"/>
      <c r="B2" s="7" t="s">
        <v>274</v>
      </c>
      <c r="C2" s="1"/>
      <c r="F2" s="1"/>
    </row>
    <row r="3" spans="1:6" ht="15.75" customHeight="1">
      <c r="A3" s="1"/>
      <c r="B3" s="131" t="s">
        <v>275</v>
      </c>
      <c r="C3" s="16"/>
      <c r="D3" s="7" t="s">
        <v>276</v>
      </c>
      <c r="E3" s="7" t="s">
        <v>277</v>
      </c>
      <c r="F3" s="1"/>
    </row>
    <row r="4" spans="1:6" ht="15.75" customHeight="1">
      <c r="A4" s="1"/>
      <c r="B4" s="131" t="s">
        <v>278</v>
      </c>
      <c r="C4" s="16"/>
      <c r="D4" s="7" t="s">
        <v>279</v>
      </c>
      <c r="E4" s="7" t="s">
        <v>280</v>
      </c>
      <c r="F4" s="1"/>
    </row>
    <row r="5" spans="1:6" ht="15.75" customHeight="1">
      <c r="A5" s="1"/>
      <c r="B5" s="131" t="s">
        <v>281</v>
      </c>
      <c r="C5" s="16"/>
      <c r="D5" s="1"/>
      <c r="F5" s="1"/>
    </row>
    <row r="6" spans="1:6" ht="15.75" customHeight="1">
      <c r="A6" s="1"/>
      <c r="B6" s="131" t="s">
        <v>282</v>
      </c>
      <c r="C6" s="16"/>
      <c r="D6" s="7" t="s">
        <v>283</v>
      </c>
      <c r="F6" s="1"/>
    </row>
    <row r="7" spans="1:6" ht="15.75" customHeight="1">
      <c r="A7" s="1"/>
      <c r="D7" s="1"/>
      <c r="F7" s="1"/>
    </row>
    <row r="8" spans="1:6" ht="15.75" customHeight="1">
      <c r="A8" s="1"/>
      <c r="B8" s="130" t="s">
        <v>284</v>
      </c>
      <c r="D8" s="1"/>
      <c r="F8" s="1"/>
    </row>
    <row r="9" spans="1:6" ht="15.75" customHeight="1">
      <c r="A9" s="1"/>
      <c r="B9" s="7" t="s">
        <v>285</v>
      </c>
      <c r="D9" s="1"/>
      <c r="F9" s="1"/>
    </row>
    <row r="10" spans="1:6" ht="15.75" customHeight="1">
      <c r="A10" s="1"/>
      <c r="B10" s="1" t="s">
        <v>286</v>
      </c>
      <c r="C10" s="257"/>
      <c r="D10" s="221"/>
      <c r="F10" s="1"/>
    </row>
    <row r="11" spans="1:6" ht="15.75" customHeight="1">
      <c r="A11" s="1"/>
      <c r="B11" s="1" t="s">
        <v>287</v>
      </c>
      <c r="C11" s="257"/>
      <c r="D11" s="221"/>
      <c r="F11" s="1"/>
    </row>
    <row r="12" spans="1:6" ht="15.75" customHeight="1">
      <c r="A12" s="1"/>
      <c r="B12" s="1" t="s">
        <v>288</v>
      </c>
      <c r="C12" s="257"/>
      <c r="D12" s="221"/>
      <c r="F12" s="1"/>
    </row>
    <row r="13" spans="1:6" ht="15.75" customHeight="1">
      <c r="A13" s="1"/>
      <c r="B13" s="1" t="s">
        <v>289</v>
      </c>
      <c r="C13" s="257"/>
      <c r="D13" s="221"/>
      <c r="E13" s="7" t="s">
        <v>290</v>
      </c>
      <c r="F13" s="1"/>
    </row>
    <row r="14" spans="1:6" ht="15.75" customHeight="1">
      <c r="A14" s="1"/>
      <c r="B14" s="7" t="s">
        <v>291</v>
      </c>
      <c r="D14" s="1"/>
      <c r="F14" s="1"/>
    </row>
    <row r="15" spans="1:6" ht="15.75" customHeight="1">
      <c r="A15" s="1"/>
      <c r="D15" s="132"/>
      <c r="F15" s="1"/>
    </row>
    <row r="16" spans="1:6" ht="15.75" customHeight="1">
      <c r="A16" s="1"/>
      <c r="B16" s="227" t="s">
        <v>292</v>
      </c>
      <c r="C16" s="228"/>
      <c r="D16" s="221"/>
      <c r="E16" s="1"/>
      <c r="F16" s="1"/>
    </row>
    <row r="17" spans="1:6" ht="15.75" customHeight="1">
      <c r="A17" s="1"/>
      <c r="F17" s="1"/>
    </row>
    <row r="18" spans="1:6" ht="15.75" customHeight="1">
      <c r="A18" s="1"/>
      <c r="B18" s="4" t="s">
        <v>293</v>
      </c>
      <c r="C18" s="257"/>
      <c r="D18" s="221"/>
      <c r="E18" s="133" t="s">
        <v>294</v>
      </c>
      <c r="F18" s="1"/>
    </row>
    <row r="19" spans="1:6" ht="15.75" customHeight="1">
      <c r="A19" s="1"/>
      <c r="B19" s="1"/>
      <c r="C19" s="1"/>
      <c r="D19" s="1"/>
      <c r="F19" s="1"/>
    </row>
    <row r="20" spans="1:6" ht="15.75" customHeight="1">
      <c r="A20" s="1"/>
      <c r="B20" s="130" t="s">
        <v>295</v>
      </c>
      <c r="C20" s="134"/>
      <c r="D20" s="135">
        <f>COUNTIF(C22:D33,TRUE)/COUNTA(B22:B33)</f>
        <v>0</v>
      </c>
      <c r="E20" s="16" t="str">
        <f ca="1">IFERROR(__xludf.DUMMYFUNCTION("SPARKLINE(D20,{""charttype"",""bar"";""max"",1;""color1"",if(D20&gt;0.8,""green"",if(D20&gt;0.2,""gold"",""red""))})"),"")</f>
        <v/>
      </c>
      <c r="F20" s="1"/>
    </row>
    <row r="21" spans="1:6" ht="15.75" customHeight="1">
      <c r="A21" s="1"/>
      <c r="B21" s="134"/>
      <c r="C21" s="134"/>
      <c r="D21" s="134"/>
      <c r="F21" s="1"/>
    </row>
    <row r="22" spans="1:6" ht="15.75" customHeight="1">
      <c r="A22" s="1"/>
      <c r="B22" s="131" t="s">
        <v>296</v>
      </c>
      <c r="C22" s="73" t="b">
        <v>0</v>
      </c>
      <c r="D22" s="1"/>
      <c r="F22" s="1"/>
    </row>
    <row r="23" spans="1:6" ht="15.75" customHeight="1">
      <c r="A23" s="1"/>
      <c r="B23" s="131" t="s">
        <v>297</v>
      </c>
      <c r="C23" s="73" t="b">
        <v>0</v>
      </c>
      <c r="D23" s="1"/>
      <c r="F23" s="1"/>
    </row>
    <row r="24" spans="1:6" ht="15.75" customHeight="1">
      <c r="A24" s="1"/>
      <c r="B24" s="131" t="s">
        <v>298</v>
      </c>
      <c r="C24" s="73" t="b">
        <v>0</v>
      </c>
      <c r="D24" s="1"/>
      <c r="F24" s="1"/>
    </row>
    <row r="25" spans="1:6" ht="15.75" customHeight="1">
      <c r="A25" s="1"/>
      <c r="B25" s="131" t="s">
        <v>299</v>
      </c>
      <c r="C25" s="73" t="b">
        <v>0</v>
      </c>
      <c r="D25" s="1"/>
      <c r="F25" s="1"/>
    </row>
    <row r="26" spans="1:6" ht="15.75" customHeight="1">
      <c r="A26" s="1"/>
      <c r="B26" s="131" t="s">
        <v>300</v>
      </c>
      <c r="C26" s="73" t="b">
        <v>0</v>
      </c>
      <c r="D26" s="1"/>
      <c r="F26" s="1"/>
    </row>
    <row r="27" spans="1:6" ht="15.75" customHeight="1">
      <c r="A27" s="1"/>
      <c r="B27" s="131" t="s">
        <v>301</v>
      </c>
      <c r="C27" s="73" t="b">
        <v>0</v>
      </c>
      <c r="D27" s="1"/>
      <c r="F27" s="1"/>
    </row>
    <row r="28" spans="1:6" ht="15.75" customHeight="1">
      <c r="A28" s="1"/>
      <c r="B28" s="131" t="s">
        <v>302</v>
      </c>
      <c r="C28" s="73" t="b">
        <v>0</v>
      </c>
      <c r="D28" s="1"/>
      <c r="F28" s="1"/>
    </row>
    <row r="29" spans="1:6" ht="15.75" customHeight="1">
      <c r="A29" s="1"/>
      <c r="B29" s="131" t="s">
        <v>303</v>
      </c>
      <c r="C29" s="73" t="b">
        <v>0</v>
      </c>
      <c r="D29" s="1"/>
      <c r="F29" s="1"/>
    </row>
    <row r="30" spans="1:6" ht="15.75" customHeight="1">
      <c r="A30" s="1"/>
      <c r="B30" s="131" t="s">
        <v>304</v>
      </c>
      <c r="C30" s="73" t="b">
        <v>0</v>
      </c>
      <c r="D30" s="1"/>
      <c r="F30" s="1"/>
    </row>
    <row r="31" spans="1:6" ht="15.75" customHeight="1">
      <c r="A31" s="1"/>
      <c r="B31" s="131" t="s">
        <v>305</v>
      </c>
      <c r="C31" s="73" t="b">
        <v>0</v>
      </c>
      <c r="D31" s="1"/>
      <c r="F31" s="1"/>
    </row>
    <row r="32" spans="1:6" ht="15.75" customHeight="1">
      <c r="A32" s="1"/>
      <c r="B32" s="131" t="s">
        <v>306</v>
      </c>
      <c r="C32" s="73" t="b">
        <v>0</v>
      </c>
      <c r="D32" s="1"/>
      <c r="F32" s="1"/>
    </row>
    <row r="33" spans="1:6" ht="15.75" customHeight="1">
      <c r="A33" s="1"/>
      <c r="B33" s="131" t="s">
        <v>307</v>
      </c>
      <c r="C33" s="73" t="b">
        <v>0</v>
      </c>
      <c r="D33" s="1"/>
      <c r="F33" s="1"/>
    </row>
  </sheetData>
  <mergeCells count="6">
    <mergeCell ref="C18:D18"/>
    <mergeCell ref="C10:D10"/>
    <mergeCell ref="C11:D11"/>
    <mergeCell ref="C12:D12"/>
    <mergeCell ref="C13:D13"/>
    <mergeCell ref="B16:D16"/>
  </mergeCells>
  <hyperlinks>
    <hyperlink ref="E18"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outlinePr summaryBelow="0" summaryRight="0"/>
  </sheetPr>
  <dimension ref="A1:AA1021"/>
  <sheetViews>
    <sheetView topLeftCell="A34" zoomScale="115" zoomScaleNormal="115" workbookViewId="0">
      <selection activeCell="D37" sqref="D37"/>
    </sheetView>
  </sheetViews>
  <sheetFormatPr defaultColWidth="14.42578125" defaultRowHeight="15.75" customHeight="1"/>
  <cols>
    <col min="1" max="1" width="4.85546875" customWidth="1"/>
    <col min="2" max="2" width="52.140625" customWidth="1"/>
    <col min="3" max="3" width="63" customWidth="1"/>
    <col min="4" max="4" width="19" customWidth="1"/>
    <col min="5" max="5" width="35.42578125" customWidth="1"/>
    <col min="6" max="6" width="36" customWidth="1"/>
    <col min="7" max="7" width="26.42578125" customWidth="1"/>
  </cols>
  <sheetData>
    <row r="1" spans="1:27" ht="12.75">
      <c r="A1" s="136"/>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row>
    <row r="2" spans="1:27">
      <c r="A2" s="137"/>
      <c r="B2" s="138" t="s">
        <v>308</v>
      </c>
      <c r="C2" s="137"/>
      <c r="D2" s="136"/>
      <c r="E2" s="136"/>
      <c r="F2" s="136"/>
      <c r="G2" s="136"/>
      <c r="H2" s="136"/>
      <c r="I2" s="136"/>
      <c r="J2" s="136"/>
      <c r="K2" s="136"/>
      <c r="L2" s="136"/>
      <c r="M2" s="136"/>
      <c r="N2" s="136"/>
      <c r="O2" s="136"/>
      <c r="P2" s="136"/>
      <c r="Q2" s="136"/>
      <c r="R2" s="136"/>
      <c r="S2" s="136"/>
      <c r="T2" s="136"/>
      <c r="U2" s="136"/>
      <c r="V2" s="136"/>
      <c r="W2" s="136"/>
      <c r="X2" s="136"/>
      <c r="Y2" s="136"/>
      <c r="Z2" s="136"/>
      <c r="AA2" s="136"/>
    </row>
    <row r="3" spans="1:27" ht="30">
      <c r="A3" s="137"/>
      <c r="B3" s="139" t="s">
        <v>309</v>
      </c>
      <c r="C3" s="137"/>
      <c r="D3" s="136"/>
      <c r="E3" s="136"/>
      <c r="F3" s="136"/>
      <c r="G3" s="136"/>
      <c r="H3" s="136"/>
      <c r="I3" s="136"/>
      <c r="J3" s="136"/>
      <c r="K3" s="136"/>
      <c r="L3" s="136"/>
      <c r="M3" s="136"/>
      <c r="N3" s="136"/>
      <c r="O3" s="136"/>
      <c r="P3" s="136"/>
      <c r="Q3" s="136"/>
      <c r="R3" s="136"/>
      <c r="S3" s="136"/>
      <c r="T3" s="136"/>
      <c r="U3" s="136"/>
      <c r="V3" s="136"/>
      <c r="W3" s="136"/>
      <c r="X3" s="136"/>
      <c r="Y3" s="136"/>
      <c r="Z3" s="136"/>
      <c r="AA3" s="136"/>
    </row>
    <row r="4" spans="1:27">
      <c r="A4" s="137"/>
      <c r="B4" s="137"/>
      <c r="C4" s="137"/>
      <c r="D4" s="136"/>
      <c r="E4" s="136"/>
      <c r="F4" s="136"/>
      <c r="G4" s="136"/>
      <c r="H4" s="136"/>
      <c r="I4" s="136"/>
      <c r="J4" s="136"/>
      <c r="K4" s="136"/>
      <c r="L4" s="136"/>
      <c r="M4" s="136"/>
      <c r="N4" s="136"/>
      <c r="O4" s="136"/>
      <c r="P4" s="136"/>
      <c r="Q4" s="136"/>
      <c r="R4" s="136"/>
      <c r="S4" s="136"/>
      <c r="T4" s="136"/>
      <c r="U4" s="136"/>
      <c r="V4" s="136"/>
      <c r="W4" s="136"/>
      <c r="X4" s="136"/>
      <c r="Y4" s="136"/>
      <c r="Z4" s="136"/>
      <c r="AA4" s="136"/>
    </row>
    <row r="5" spans="1:27">
      <c r="A5" s="137"/>
      <c r="B5" s="263" t="s">
        <v>310</v>
      </c>
      <c r="C5" s="221"/>
      <c r="D5" s="136"/>
      <c r="E5" s="136"/>
      <c r="F5" s="136"/>
      <c r="G5" s="136"/>
      <c r="H5" s="136"/>
      <c r="I5" s="136"/>
      <c r="J5" s="136"/>
      <c r="K5" s="136"/>
      <c r="L5" s="136"/>
      <c r="M5" s="136"/>
      <c r="N5" s="136"/>
      <c r="O5" s="136"/>
      <c r="P5" s="136"/>
      <c r="Q5" s="136"/>
      <c r="R5" s="136"/>
      <c r="S5" s="136"/>
      <c r="T5" s="136"/>
      <c r="U5" s="136"/>
      <c r="V5" s="136"/>
      <c r="W5" s="136"/>
      <c r="X5" s="136"/>
      <c r="Y5" s="136"/>
      <c r="Z5" s="136"/>
      <c r="AA5" s="136"/>
    </row>
    <row r="6" spans="1:27" ht="25.5">
      <c r="A6" s="140"/>
      <c r="B6" s="141" t="s">
        <v>311</v>
      </c>
      <c r="C6" s="142" t="str">
        <f>Инфо!C3</f>
        <v>AUOTGEO – онлайн обработка результатов аэрофотографической съемки местности</v>
      </c>
      <c r="D6" s="136"/>
      <c r="E6" s="136"/>
      <c r="F6" s="136"/>
      <c r="G6" s="136"/>
      <c r="H6" s="136"/>
      <c r="I6" s="136"/>
      <c r="J6" s="136"/>
      <c r="K6" s="136"/>
      <c r="L6" s="136"/>
      <c r="M6" s="136"/>
      <c r="N6" s="136"/>
      <c r="O6" s="136"/>
      <c r="P6" s="136"/>
      <c r="Q6" s="136"/>
      <c r="R6" s="136"/>
      <c r="S6" s="136"/>
      <c r="T6" s="136"/>
      <c r="U6" s="136"/>
      <c r="V6" s="136"/>
      <c r="W6" s="136"/>
      <c r="X6" s="136"/>
      <c r="Y6" s="136"/>
      <c r="Z6" s="136"/>
      <c r="AA6" s="136"/>
    </row>
    <row r="7" spans="1:27" ht="15">
      <c r="A7" s="140"/>
      <c r="B7" s="264" t="s">
        <v>312</v>
      </c>
      <c r="C7" s="143" t="str">
        <f>'Команда '!B5</f>
        <v>Блинков А.К.</v>
      </c>
      <c r="D7" s="136"/>
      <c r="E7" s="136"/>
      <c r="F7" s="136"/>
      <c r="G7" s="136"/>
      <c r="H7" s="136"/>
      <c r="I7" s="136"/>
      <c r="J7" s="136"/>
      <c r="K7" s="136"/>
      <c r="L7" s="136"/>
      <c r="M7" s="136"/>
      <c r="N7" s="136"/>
      <c r="O7" s="136"/>
      <c r="P7" s="136"/>
      <c r="Q7" s="136"/>
      <c r="R7" s="136"/>
      <c r="S7" s="136"/>
      <c r="T7" s="136"/>
      <c r="U7" s="136"/>
      <c r="V7" s="136"/>
      <c r="W7" s="136"/>
      <c r="X7" s="136"/>
      <c r="Y7" s="136"/>
      <c r="Z7" s="136"/>
      <c r="AA7" s="136"/>
    </row>
    <row r="8" spans="1:27" ht="15">
      <c r="A8" s="140"/>
      <c r="B8" s="265"/>
      <c r="C8" s="142" t="str">
        <f>'Команда '!B6</f>
        <v>Руденко К.В.</v>
      </c>
      <c r="D8" s="136"/>
      <c r="E8" s="136"/>
      <c r="F8" s="136"/>
      <c r="G8" s="136"/>
      <c r="H8" s="136"/>
      <c r="I8" s="136"/>
      <c r="J8" s="136"/>
      <c r="K8" s="136"/>
      <c r="L8" s="136"/>
      <c r="M8" s="136"/>
      <c r="N8" s="136"/>
      <c r="O8" s="136"/>
      <c r="P8" s="136"/>
      <c r="Q8" s="136"/>
      <c r="R8" s="136"/>
      <c r="S8" s="136"/>
      <c r="T8" s="136"/>
      <c r="U8" s="136"/>
      <c r="V8" s="136"/>
      <c r="W8" s="136"/>
      <c r="X8" s="136"/>
      <c r="Y8" s="136"/>
      <c r="Z8" s="136"/>
      <c r="AA8" s="136"/>
    </row>
    <row r="9" spans="1:27" ht="15">
      <c r="A9" s="140"/>
      <c r="B9" s="265"/>
      <c r="C9" s="142" t="str">
        <f>'Команда '!B7</f>
        <v>Боргояков А.И.</v>
      </c>
      <c r="D9" s="136"/>
      <c r="E9" s="136"/>
      <c r="F9" s="136"/>
      <c r="G9" s="136"/>
      <c r="H9" s="136"/>
      <c r="I9" s="136"/>
      <c r="J9" s="136"/>
      <c r="K9" s="136"/>
      <c r="L9" s="136"/>
      <c r="M9" s="136"/>
      <c r="N9" s="136"/>
      <c r="O9" s="136"/>
      <c r="P9" s="136"/>
      <c r="Q9" s="136"/>
      <c r="R9" s="136"/>
      <c r="S9" s="136"/>
      <c r="T9" s="136"/>
      <c r="U9" s="136"/>
      <c r="V9" s="136"/>
      <c r="W9" s="136"/>
      <c r="X9" s="136"/>
      <c r="Y9" s="136"/>
      <c r="Z9" s="136"/>
      <c r="AA9" s="136"/>
    </row>
    <row r="10" spans="1:27" ht="15">
      <c r="A10" s="140"/>
      <c r="B10" s="265"/>
      <c r="C10" s="142" t="str">
        <f>'Команда '!B8</f>
        <v>Мартынов Д.Е.</v>
      </c>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row>
    <row r="11" spans="1:27" ht="15">
      <c r="A11" s="140"/>
      <c r="B11" s="260"/>
      <c r="C11" s="142" t="str">
        <f>'Команда '!B9</f>
        <v>Суцкелис Д.М.</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row>
    <row r="12" spans="1:27" ht="15">
      <c r="A12" s="140"/>
      <c r="B12" s="141" t="s">
        <v>313</v>
      </c>
      <c r="C12" s="142" t="str">
        <f>Инфо!C17</f>
        <v>Н1. Цифровые технологии</v>
      </c>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row>
    <row r="13" spans="1:27" ht="42" customHeight="1">
      <c r="A13" s="140"/>
      <c r="B13" s="141" t="s">
        <v>314</v>
      </c>
      <c r="C13" s="144" t="s">
        <v>315</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row>
    <row r="14" spans="1:27" ht="45" customHeight="1">
      <c r="A14" s="140"/>
      <c r="B14" s="264" t="s">
        <v>316</v>
      </c>
      <c r="C14" s="215" t="str">
        <f>Инфо!C9</f>
        <v>Геодезическую компанию AutoGeo</v>
      </c>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row>
    <row r="15" spans="1:27" ht="41.25" customHeight="1">
      <c r="A15" s="140"/>
      <c r="B15" s="265"/>
      <c r="C15" s="216" t="str">
        <f>Инфо!C10</f>
        <v xml:space="preserve">Строительным, геодезическим, кадастровым и угольным компаниям и решение проблемы через открытое окно инноваций ОАО "РЖД" </v>
      </c>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row>
    <row r="16" spans="1:27" ht="42.75" customHeight="1">
      <c r="A16" s="140"/>
      <c r="B16" s="260"/>
      <c r="C16" s="217" t="str">
        <f>Инфо!C12</f>
        <v>Оперативной и дорогой услуги от других геодезических фирм</v>
      </c>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row>
    <row r="17" spans="1:27" ht="51.75" customHeight="1">
      <c r="A17" s="140"/>
      <c r="B17" s="141" t="s">
        <v>317</v>
      </c>
      <c r="C17" s="142" t="str">
        <f>SWOT!D5</f>
        <v>неустойчивый сигнал передачи данных, что искажает поступающие данные, непроработанне ошибки написанного ПО 44% Непрораюотанность скрипта 23%</v>
      </c>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row>
    <row r="18" spans="1:27" ht="52.5" customHeight="1">
      <c r="A18" s="140"/>
      <c r="B18" s="141" t="s">
        <v>318</v>
      </c>
      <c r="C18" s="142" t="str">
        <f>SWOT!D7</f>
        <v>Не заинтересованность заказчиком в использовании данной технологии 37%</v>
      </c>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row>
    <row r="19" spans="1:27" ht="63" customHeight="1">
      <c r="A19" s="140"/>
      <c r="B19" s="141" t="s">
        <v>319</v>
      </c>
      <c r="C19" s="142" t="str">
        <f>'Бизнес-модель'!Q3</f>
        <v>Центральная дирекция по ремонту пути ОАО "РЖД". Городской департамент по архитектуре и строительству, комитеты по землеустройству и земельным ресурсам, организации эксплуатации нефтегазовых и угольных месторождений и другие геодезические фирмы.</v>
      </c>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row>
    <row r="20" spans="1:27" ht="45">
      <c r="A20" s="145"/>
      <c r="B20" s="146" t="s">
        <v>320</v>
      </c>
      <c r="C20" s="142" t="str">
        <f>'Бизнес-модель'!K43</f>
        <v>Участие в тендерах, продажа услуг, Франчайзинг</v>
      </c>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row>
    <row r="21" spans="1:27" ht="45">
      <c r="A21" s="140"/>
      <c r="B21" s="141" t="s">
        <v>321</v>
      </c>
      <c r="C21" s="142" t="str">
        <f>Инфо!C18</f>
        <v>Пишем программное обеспечение на языке C++, а визуал прописываем на javaScript, так же подключаем и настраиваем оборудование для онлайн трансляции Webcaster X2, Программируем квадрокоптер и Lidar.</v>
      </c>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row>
    <row r="22" spans="1:27">
      <c r="A22" s="137"/>
      <c r="B22" s="266" t="s">
        <v>322</v>
      </c>
      <c r="C22" s="240"/>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row>
    <row r="23" spans="1:27" ht="15">
      <c r="A23" s="145"/>
      <c r="B23" s="146" t="s">
        <v>323</v>
      </c>
      <c r="C23" s="214">
        <f>'Денежные потоки'!N34</f>
        <v>4585000</v>
      </c>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row>
    <row r="24" spans="1:27" ht="76.5">
      <c r="A24" s="140"/>
      <c r="B24" s="141" t="s">
        <v>324</v>
      </c>
      <c r="C24" s="142" t="str">
        <f>'Денежные потоки'!B60</f>
        <v>•	Собственные инвестиции.
•	Фонд «Сколково». Подача заявки на резидентство и мини-грант на 5 млн. руб.
•	Частные инвестиции. Привлечение внешних инвестиций и льготных кредитов с учетом интересов учредителей. 
•	Открытое окно запросов на инновацию ОАО "РЖД"</v>
      </c>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row>
    <row r="25" spans="1:27" ht="51">
      <c r="A25" s="145"/>
      <c r="B25" s="264" t="s">
        <v>325</v>
      </c>
      <c r="C25" s="147" t="s">
        <v>326</v>
      </c>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row>
    <row r="26" spans="1:27" ht="38.25">
      <c r="A26" s="145"/>
      <c r="B26" s="260"/>
      <c r="C26" s="144" t="s">
        <v>327</v>
      </c>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row>
    <row r="27" spans="1:27">
      <c r="A27" s="148"/>
      <c r="B27" s="258" t="s">
        <v>328</v>
      </c>
      <c r="C27" s="223"/>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row>
    <row r="28" spans="1:27" ht="15">
      <c r="A28" s="149"/>
      <c r="B28" s="150" t="s">
        <v>329</v>
      </c>
      <c r="C28" s="151" t="s">
        <v>330</v>
      </c>
      <c r="D28" s="151" t="s">
        <v>331</v>
      </c>
      <c r="E28" s="136"/>
      <c r="F28" s="136"/>
      <c r="G28" s="136"/>
      <c r="H28" s="136"/>
      <c r="I28" s="136"/>
      <c r="J28" s="136"/>
      <c r="K28" s="136"/>
      <c r="L28" s="136"/>
      <c r="M28" s="136"/>
      <c r="N28" s="136"/>
      <c r="O28" s="136"/>
      <c r="P28" s="136"/>
      <c r="Q28" s="136"/>
      <c r="R28" s="136"/>
      <c r="S28" s="136"/>
      <c r="T28" s="136"/>
      <c r="U28" s="136"/>
      <c r="V28" s="136"/>
      <c r="W28" s="136"/>
      <c r="X28" s="136"/>
      <c r="Y28" s="136"/>
      <c r="Z28" s="136"/>
      <c r="AA28" s="136"/>
    </row>
    <row r="29" spans="1:27" ht="12.75">
      <c r="A29" s="152"/>
      <c r="B29" s="83" t="s">
        <v>471</v>
      </c>
      <c r="C29" s="79" t="s">
        <v>404</v>
      </c>
      <c r="D29" s="189">
        <v>2500000</v>
      </c>
      <c r="E29" s="136"/>
      <c r="F29" s="136"/>
      <c r="G29" s="136"/>
      <c r="H29" s="136"/>
      <c r="I29" s="136"/>
      <c r="J29" s="136"/>
      <c r="K29" s="136"/>
      <c r="L29" s="136"/>
      <c r="M29" s="136"/>
      <c r="N29" s="136"/>
      <c r="O29" s="136"/>
      <c r="P29" s="136"/>
      <c r="Q29" s="136"/>
      <c r="R29" s="136"/>
      <c r="S29" s="136"/>
      <c r="T29" s="136"/>
      <c r="U29" s="136"/>
      <c r="V29" s="136"/>
      <c r="W29" s="136"/>
      <c r="X29" s="136"/>
      <c r="Y29" s="136"/>
      <c r="Z29" s="136"/>
      <c r="AA29" s="136"/>
    </row>
    <row r="30" spans="1:27" s="218" customFormat="1" ht="12.75">
      <c r="A30" s="154"/>
      <c r="B30" s="83" t="s">
        <v>408</v>
      </c>
      <c r="C30" s="79" t="s">
        <v>404</v>
      </c>
      <c r="D30" s="189">
        <v>500000</v>
      </c>
      <c r="E30" s="170"/>
      <c r="F30" s="170"/>
      <c r="G30" s="170"/>
      <c r="H30" s="170"/>
      <c r="I30" s="170"/>
      <c r="J30" s="170"/>
      <c r="K30" s="170"/>
      <c r="L30" s="170"/>
      <c r="M30" s="170"/>
      <c r="N30" s="170"/>
      <c r="O30" s="170"/>
      <c r="P30" s="170"/>
      <c r="Q30" s="170"/>
      <c r="R30" s="170"/>
      <c r="S30" s="170"/>
      <c r="T30" s="170"/>
      <c r="U30" s="170"/>
      <c r="V30" s="170"/>
      <c r="W30" s="170"/>
      <c r="X30" s="170"/>
      <c r="Y30" s="170"/>
      <c r="Z30" s="170"/>
      <c r="AA30" s="170"/>
    </row>
    <row r="31" spans="1:27" s="218" customFormat="1" ht="12.75">
      <c r="A31" s="154"/>
      <c r="B31" s="83" t="s">
        <v>415</v>
      </c>
      <c r="C31" s="86" t="s">
        <v>416</v>
      </c>
      <c r="D31" s="189">
        <v>10000</v>
      </c>
      <c r="E31" s="170"/>
      <c r="F31" s="170"/>
      <c r="G31" s="170"/>
      <c r="H31" s="170"/>
      <c r="I31" s="170"/>
      <c r="J31" s="170"/>
      <c r="K31" s="170"/>
      <c r="L31" s="170"/>
      <c r="M31" s="170"/>
      <c r="N31" s="170"/>
      <c r="O31" s="170"/>
      <c r="P31" s="170"/>
      <c r="Q31" s="170"/>
      <c r="R31" s="170"/>
      <c r="S31" s="170"/>
      <c r="T31" s="170"/>
      <c r="U31" s="170"/>
      <c r="V31" s="170"/>
      <c r="W31" s="170"/>
      <c r="X31" s="170"/>
      <c r="Y31" s="170"/>
      <c r="Z31" s="170"/>
      <c r="AA31" s="170"/>
    </row>
    <row r="32" spans="1:27" s="218" customFormat="1" ht="12.75">
      <c r="A32" s="154"/>
      <c r="B32" s="197" t="s">
        <v>432</v>
      </c>
      <c r="C32" s="86" t="s">
        <v>433</v>
      </c>
      <c r="D32" s="189">
        <v>10000</v>
      </c>
      <c r="E32" s="170"/>
      <c r="F32" s="170"/>
      <c r="G32" s="170"/>
      <c r="H32" s="170"/>
      <c r="I32" s="170"/>
      <c r="J32" s="170"/>
      <c r="K32" s="170"/>
      <c r="L32" s="170"/>
      <c r="M32" s="170"/>
      <c r="N32" s="170"/>
      <c r="O32" s="170"/>
      <c r="P32" s="170"/>
      <c r="Q32" s="170"/>
      <c r="R32" s="170"/>
      <c r="S32" s="170"/>
      <c r="T32" s="170"/>
      <c r="U32" s="170"/>
      <c r="V32" s="170"/>
      <c r="W32" s="170"/>
      <c r="X32" s="170"/>
      <c r="Y32" s="170"/>
      <c r="Z32" s="170"/>
      <c r="AA32" s="170"/>
    </row>
    <row r="33" spans="1:27" s="218" customFormat="1" ht="12.75">
      <c r="A33" s="154"/>
      <c r="B33" s="197" t="s">
        <v>438</v>
      </c>
      <c r="C33" s="86" t="s">
        <v>437</v>
      </c>
      <c r="D33" s="189">
        <v>30000</v>
      </c>
      <c r="E33" s="170"/>
      <c r="F33" s="170"/>
      <c r="G33" s="170"/>
      <c r="H33" s="170"/>
      <c r="I33" s="170"/>
      <c r="J33" s="170"/>
      <c r="K33" s="170"/>
      <c r="L33" s="170"/>
      <c r="M33" s="170"/>
      <c r="N33" s="170"/>
      <c r="O33" s="170"/>
      <c r="P33" s="170"/>
      <c r="Q33" s="170"/>
      <c r="R33" s="170"/>
      <c r="S33" s="170"/>
      <c r="T33" s="170"/>
      <c r="U33" s="170"/>
      <c r="V33" s="170"/>
      <c r="W33" s="170"/>
      <c r="X33" s="170"/>
      <c r="Y33" s="170"/>
      <c r="Z33" s="170"/>
      <c r="AA33" s="170"/>
    </row>
    <row r="34" spans="1:27" s="218" customFormat="1" ht="12.75">
      <c r="A34" s="154"/>
      <c r="B34" s="197" t="s">
        <v>436</v>
      </c>
      <c r="C34" s="86" t="s">
        <v>437</v>
      </c>
      <c r="D34" s="189">
        <v>1000000</v>
      </c>
      <c r="E34" s="170"/>
      <c r="F34" s="170"/>
      <c r="G34" s="170"/>
      <c r="H34" s="170"/>
      <c r="I34" s="170"/>
      <c r="J34" s="170"/>
      <c r="K34" s="170"/>
      <c r="L34" s="170"/>
      <c r="M34" s="170"/>
      <c r="N34" s="170"/>
      <c r="O34" s="170"/>
      <c r="P34" s="170"/>
      <c r="Q34" s="170"/>
      <c r="R34" s="170"/>
      <c r="S34" s="170"/>
      <c r="T34" s="170"/>
      <c r="U34" s="170"/>
      <c r="V34" s="170"/>
      <c r="W34" s="170"/>
      <c r="X34" s="170"/>
      <c r="Y34" s="170"/>
      <c r="Z34" s="170"/>
      <c r="AA34" s="170"/>
    </row>
    <row r="35" spans="1:27" ht="12.75">
      <c r="A35" s="154"/>
      <c r="B35" s="197" t="s">
        <v>439</v>
      </c>
      <c r="C35" s="155"/>
      <c r="D35" s="189">
        <v>450000</v>
      </c>
      <c r="E35" s="136"/>
      <c r="F35" s="136"/>
      <c r="G35" s="136"/>
      <c r="H35" s="136"/>
      <c r="I35" s="136"/>
      <c r="J35" s="136"/>
      <c r="K35" s="136"/>
      <c r="L35" s="136"/>
      <c r="M35" s="136"/>
      <c r="N35" s="136"/>
      <c r="O35" s="136"/>
      <c r="P35" s="136"/>
      <c r="Q35" s="136"/>
      <c r="R35" s="136"/>
      <c r="S35" s="136"/>
      <c r="T35" s="136"/>
      <c r="U35" s="136"/>
      <c r="V35" s="136"/>
      <c r="W35" s="136"/>
      <c r="X35" s="136"/>
      <c r="Y35" s="136"/>
      <c r="Z35" s="136"/>
      <c r="AA35" s="136"/>
    </row>
    <row r="36" spans="1:27" ht="12.75">
      <c r="A36" s="152"/>
      <c r="B36" s="153"/>
      <c r="C36" s="155"/>
      <c r="D36" s="155"/>
      <c r="E36" s="136"/>
      <c r="F36" s="136"/>
      <c r="G36" s="136"/>
      <c r="H36" s="136"/>
      <c r="I36" s="136"/>
      <c r="J36" s="136"/>
      <c r="K36" s="136"/>
      <c r="L36" s="136"/>
      <c r="M36" s="136"/>
      <c r="N36" s="136"/>
      <c r="O36" s="136"/>
      <c r="P36" s="136"/>
      <c r="Q36" s="136"/>
      <c r="R36" s="136"/>
      <c r="S36" s="136"/>
      <c r="T36" s="136"/>
      <c r="U36" s="136"/>
      <c r="V36" s="136"/>
      <c r="W36" s="136"/>
      <c r="X36" s="136"/>
      <c r="Y36" s="136"/>
      <c r="Z36" s="136"/>
      <c r="AA36" s="136"/>
    </row>
    <row r="37" spans="1:27">
      <c r="A37" s="156"/>
      <c r="B37" s="156" t="s">
        <v>136</v>
      </c>
      <c r="C37" s="136"/>
      <c r="D37" s="157"/>
      <c r="E37" s="136"/>
      <c r="F37" s="136"/>
      <c r="G37" s="136"/>
      <c r="H37" s="136"/>
      <c r="I37" s="136"/>
      <c r="J37" s="136"/>
      <c r="K37" s="136"/>
      <c r="L37" s="136"/>
      <c r="M37" s="136"/>
      <c r="N37" s="136"/>
      <c r="O37" s="136"/>
      <c r="P37" s="136"/>
      <c r="Q37" s="136"/>
      <c r="R37" s="136"/>
      <c r="S37" s="136"/>
      <c r="T37" s="136"/>
      <c r="U37" s="136"/>
      <c r="V37" s="136"/>
      <c r="W37" s="136"/>
      <c r="X37" s="136"/>
      <c r="Y37" s="136"/>
      <c r="Z37" s="136"/>
      <c r="AA37" s="136"/>
    </row>
    <row r="38" spans="1:27" ht="12.75">
      <c r="A38" s="136"/>
      <c r="B38" s="158" t="s">
        <v>332</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row>
    <row r="39" spans="1:27" ht="12.75">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row>
    <row r="40" spans="1:27">
      <c r="A40" s="148"/>
      <c r="B40" s="258" t="s">
        <v>333</v>
      </c>
      <c r="C40" s="223"/>
      <c r="D40" s="223"/>
      <c r="E40" s="136"/>
      <c r="F40" s="136"/>
      <c r="G40" s="136"/>
      <c r="H40" s="136"/>
      <c r="I40" s="136"/>
      <c r="J40" s="136"/>
      <c r="K40" s="136"/>
      <c r="L40" s="136"/>
      <c r="M40" s="136"/>
      <c r="N40" s="136"/>
      <c r="O40" s="136"/>
      <c r="P40" s="136"/>
      <c r="Q40" s="136"/>
      <c r="R40" s="136"/>
      <c r="S40" s="136"/>
      <c r="T40" s="136"/>
      <c r="U40" s="136"/>
      <c r="V40" s="136"/>
      <c r="W40" s="136"/>
      <c r="X40" s="136"/>
      <c r="Y40" s="136"/>
      <c r="Z40" s="136"/>
      <c r="AA40" s="136"/>
    </row>
    <row r="41" spans="1:27">
      <c r="A41" s="148"/>
      <c r="B41" s="258" t="s">
        <v>334</v>
      </c>
      <c r="C41" s="223"/>
      <c r="D41" s="223"/>
      <c r="E41" s="136"/>
      <c r="F41" s="136"/>
      <c r="G41" s="136"/>
      <c r="H41" s="136"/>
      <c r="I41" s="136"/>
      <c r="J41" s="136"/>
      <c r="K41" s="136"/>
      <c r="L41" s="136"/>
      <c r="M41" s="136"/>
      <c r="N41" s="136"/>
      <c r="O41" s="136"/>
      <c r="P41" s="136"/>
      <c r="Q41" s="136"/>
      <c r="R41" s="136"/>
      <c r="S41" s="136"/>
      <c r="T41" s="136"/>
      <c r="U41" s="136"/>
      <c r="V41" s="136"/>
      <c r="W41" s="136"/>
      <c r="X41" s="136"/>
      <c r="Y41" s="136"/>
      <c r="Z41" s="136"/>
      <c r="AA41" s="136"/>
    </row>
    <row r="42" spans="1:27" ht="15">
      <c r="A42" s="159"/>
      <c r="B42" s="159"/>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row>
    <row r="43" spans="1:27">
      <c r="A43" s="160"/>
      <c r="B43" s="259" t="s">
        <v>335</v>
      </c>
      <c r="C43" s="261"/>
      <c r="D43" s="240"/>
      <c r="E43" s="136"/>
      <c r="F43" s="136"/>
      <c r="G43" s="136"/>
      <c r="H43" s="136"/>
      <c r="I43" s="136"/>
      <c r="J43" s="136"/>
      <c r="K43" s="136"/>
      <c r="L43" s="136"/>
      <c r="M43" s="136"/>
      <c r="N43" s="136"/>
      <c r="O43" s="136"/>
      <c r="P43" s="136"/>
      <c r="Q43" s="136"/>
      <c r="R43" s="136"/>
      <c r="S43" s="136"/>
      <c r="T43" s="136"/>
      <c r="U43" s="136"/>
      <c r="V43" s="136"/>
      <c r="W43" s="136"/>
      <c r="X43" s="136"/>
      <c r="Y43" s="136"/>
      <c r="Z43" s="136"/>
      <c r="AA43" s="136"/>
    </row>
    <row r="44" spans="1:27">
      <c r="A44" s="160"/>
      <c r="B44" s="260"/>
      <c r="C44" s="161" t="s">
        <v>336</v>
      </c>
      <c r="D44" s="161" t="s">
        <v>337</v>
      </c>
      <c r="E44" s="136"/>
      <c r="F44" s="136"/>
      <c r="G44" s="136"/>
      <c r="H44" s="136"/>
      <c r="I44" s="136"/>
      <c r="J44" s="136"/>
      <c r="K44" s="136"/>
      <c r="L44" s="136"/>
      <c r="M44" s="136"/>
      <c r="N44" s="136"/>
      <c r="O44" s="136"/>
      <c r="P44" s="136"/>
      <c r="Q44" s="136"/>
      <c r="R44" s="136"/>
      <c r="S44" s="136"/>
      <c r="T44" s="136"/>
      <c r="U44" s="136"/>
      <c r="V44" s="136"/>
      <c r="W44" s="136"/>
      <c r="X44" s="136"/>
      <c r="Y44" s="136"/>
      <c r="Z44" s="136"/>
      <c r="AA44" s="136"/>
    </row>
    <row r="45" spans="1:27" s="218" customFormat="1">
      <c r="A45" s="160"/>
      <c r="B45" s="219" t="s">
        <v>403</v>
      </c>
      <c r="C45" s="161">
        <v>3500</v>
      </c>
      <c r="D45" s="161">
        <v>35</v>
      </c>
      <c r="E45" s="170"/>
      <c r="F45" s="170"/>
      <c r="G45" s="170"/>
      <c r="H45" s="170"/>
      <c r="I45" s="170"/>
      <c r="J45" s="170"/>
      <c r="K45" s="170"/>
      <c r="L45" s="170"/>
      <c r="M45" s="170"/>
      <c r="N45" s="170"/>
      <c r="O45" s="170"/>
      <c r="P45" s="170"/>
      <c r="Q45" s="170"/>
      <c r="R45" s="170"/>
      <c r="S45" s="170"/>
      <c r="T45" s="170"/>
      <c r="U45" s="170"/>
      <c r="V45" s="170"/>
      <c r="W45" s="170"/>
      <c r="X45" s="170"/>
      <c r="Y45" s="170"/>
      <c r="Z45" s="170"/>
      <c r="AA45" s="170"/>
    </row>
    <row r="46" spans="1:27" s="218" customFormat="1">
      <c r="A46" s="160"/>
      <c r="B46" s="219" t="s">
        <v>417</v>
      </c>
      <c r="C46" s="161">
        <v>3500</v>
      </c>
      <c r="D46" s="161">
        <v>35</v>
      </c>
      <c r="E46" s="170"/>
      <c r="F46" s="170"/>
      <c r="G46" s="170"/>
      <c r="H46" s="170"/>
      <c r="I46" s="170"/>
      <c r="J46" s="170"/>
      <c r="K46" s="170"/>
      <c r="L46" s="170"/>
      <c r="M46" s="170"/>
      <c r="N46" s="170"/>
      <c r="O46" s="170"/>
      <c r="P46" s="170"/>
      <c r="Q46" s="170"/>
      <c r="R46" s="170"/>
      <c r="S46" s="170"/>
      <c r="T46" s="170"/>
      <c r="U46" s="170"/>
      <c r="V46" s="170"/>
      <c r="W46" s="170"/>
      <c r="X46" s="170"/>
      <c r="Y46" s="170"/>
      <c r="Z46" s="170"/>
      <c r="AA46" s="170"/>
    </row>
    <row r="47" spans="1:27" s="218" customFormat="1">
      <c r="A47" s="160"/>
      <c r="B47" s="219" t="s">
        <v>418</v>
      </c>
      <c r="C47" s="161">
        <v>1000</v>
      </c>
      <c r="D47" s="161">
        <v>10</v>
      </c>
      <c r="E47" s="170"/>
      <c r="F47" s="170"/>
      <c r="G47" s="170"/>
      <c r="H47" s="170"/>
      <c r="I47" s="170"/>
      <c r="J47" s="170"/>
      <c r="K47" s="170"/>
      <c r="L47" s="170"/>
      <c r="M47" s="170"/>
      <c r="N47" s="170"/>
      <c r="O47" s="170"/>
      <c r="P47" s="170"/>
      <c r="Q47" s="170"/>
      <c r="R47" s="170"/>
      <c r="S47" s="170"/>
      <c r="T47" s="170"/>
      <c r="U47" s="170"/>
      <c r="V47" s="170"/>
      <c r="W47" s="170"/>
      <c r="X47" s="170"/>
      <c r="Y47" s="170"/>
      <c r="Z47" s="170"/>
      <c r="AA47" s="170"/>
    </row>
    <row r="48" spans="1:27" s="218" customFormat="1">
      <c r="A48" s="160"/>
      <c r="B48" s="219" t="s">
        <v>419</v>
      </c>
      <c r="C48" s="161">
        <v>1000</v>
      </c>
      <c r="D48" s="161">
        <v>10</v>
      </c>
      <c r="E48" s="170"/>
      <c r="F48" s="170"/>
      <c r="G48" s="170"/>
      <c r="H48" s="170"/>
      <c r="I48" s="170"/>
      <c r="J48" s="170"/>
      <c r="K48" s="170"/>
      <c r="L48" s="170"/>
      <c r="M48" s="170"/>
      <c r="N48" s="170"/>
      <c r="O48" s="170"/>
      <c r="P48" s="170"/>
      <c r="Q48" s="170"/>
      <c r="R48" s="170"/>
      <c r="S48" s="170"/>
      <c r="T48" s="170"/>
      <c r="U48" s="170"/>
      <c r="V48" s="170"/>
      <c r="W48" s="170"/>
      <c r="X48" s="170"/>
      <c r="Y48" s="170"/>
      <c r="Z48" s="170"/>
      <c r="AA48" s="170"/>
    </row>
    <row r="49" spans="1:27" s="218" customFormat="1">
      <c r="A49" s="160"/>
      <c r="B49" s="219" t="s">
        <v>420</v>
      </c>
      <c r="C49" s="161">
        <v>1000</v>
      </c>
      <c r="D49" s="161">
        <v>10</v>
      </c>
      <c r="E49" s="170"/>
      <c r="F49" s="170"/>
      <c r="G49" s="170"/>
      <c r="H49" s="170"/>
      <c r="I49" s="170"/>
      <c r="J49" s="170"/>
      <c r="K49" s="170"/>
      <c r="L49" s="170"/>
      <c r="M49" s="170"/>
      <c r="N49" s="170"/>
      <c r="O49" s="170"/>
      <c r="P49" s="170"/>
      <c r="Q49" s="170"/>
      <c r="R49" s="170"/>
      <c r="S49" s="170"/>
      <c r="T49" s="170"/>
      <c r="U49" s="170"/>
      <c r="V49" s="170"/>
      <c r="W49" s="170"/>
      <c r="X49" s="170"/>
      <c r="Y49" s="170"/>
      <c r="Z49" s="170"/>
      <c r="AA49" s="170"/>
    </row>
    <row r="50" spans="1:27">
      <c r="A50" s="162"/>
      <c r="B50" s="163" t="s">
        <v>338</v>
      </c>
      <c r="C50" s="164">
        <v>10000</v>
      </c>
      <c r="D50" s="164">
        <v>100</v>
      </c>
      <c r="E50" s="136"/>
      <c r="F50" s="136"/>
      <c r="G50" s="136"/>
      <c r="H50" s="136"/>
      <c r="I50" s="136"/>
      <c r="J50" s="136"/>
      <c r="K50" s="136"/>
      <c r="L50" s="136"/>
      <c r="M50" s="136"/>
      <c r="N50" s="136"/>
      <c r="O50" s="136"/>
      <c r="P50" s="136"/>
      <c r="Q50" s="136"/>
      <c r="R50" s="136"/>
      <c r="S50" s="136"/>
      <c r="T50" s="136"/>
      <c r="U50" s="136"/>
      <c r="V50" s="136"/>
      <c r="W50" s="136"/>
      <c r="X50" s="136"/>
      <c r="Y50" s="136"/>
      <c r="Z50" s="136"/>
      <c r="AA50" s="136"/>
    </row>
    <row r="51" spans="1:27">
      <c r="A51" s="162"/>
      <c r="B51" s="165" t="s">
        <v>339</v>
      </c>
      <c r="C51" s="161">
        <v>10000</v>
      </c>
      <c r="D51" s="161">
        <v>100</v>
      </c>
      <c r="E51" s="136"/>
      <c r="F51" s="136"/>
      <c r="G51" s="136"/>
      <c r="H51" s="136"/>
      <c r="I51" s="136"/>
      <c r="J51" s="136"/>
      <c r="K51" s="136"/>
      <c r="L51" s="136"/>
      <c r="M51" s="136"/>
      <c r="N51" s="136"/>
      <c r="O51" s="136"/>
      <c r="P51" s="136"/>
      <c r="Q51" s="136"/>
      <c r="R51" s="136"/>
      <c r="S51" s="136"/>
      <c r="T51" s="136"/>
      <c r="U51" s="136"/>
      <c r="V51" s="136"/>
      <c r="W51" s="136"/>
      <c r="X51" s="136"/>
      <c r="Y51" s="136"/>
      <c r="Z51" s="136"/>
      <c r="AA51" s="136"/>
    </row>
    <row r="52" spans="1:27" ht="15">
      <c r="A52" s="166"/>
      <c r="B52" s="16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row>
    <row r="53" spans="1:27">
      <c r="A53" s="262" t="s">
        <v>340</v>
      </c>
      <c r="B53" s="228"/>
      <c r="C53" s="228"/>
      <c r="D53" s="228"/>
      <c r="E53" s="228"/>
      <c r="F53" s="221"/>
      <c r="H53" s="136"/>
      <c r="I53" s="136"/>
      <c r="J53" s="136"/>
      <c r="K53" s="136"/>
      <c r="L53" s="136"/>
      <c r="M53" s="136"/>
      <c r="N53" s="136"/>
      <c r="O53" s="136"/>
      <c r="P53" s="136"/>
      <c r="Q53" s="136"/>
      <c r="R53" s="136"/>
      <c r="S53" s="136"/>
      <c r="T53" s="136"/>
      <c r="U53" s="136"/>
      <c r="V53" s="136"/>
      <c r="W53" s="136"/>
      <c r="X53" s="136"/>
      <c r="Y53" s="136"/>
      <c r="Z53" s="136"/>
      <c r="AA53" s="136"/>
    </row>
    <row r="54" spans="1:27" ht="15">
      <c r="A54" s="2" t="s">
        <v>49</v>
      </c>
      <c r="B54" s="167" t="s">
        <v>50</v>
      </c>
      <c r="C54" s="167" t="s">
        <v>51</v>
      </c>
      <c r="D54" s="167" t="s">
        <v>52</v>
      </c>
      <c r="E54" s="167" t="s">
        <v>53</v>
      </c>
      <c r="F54" s="167" t="s">
        <v>54</v>
      </c>
      <c r="H54" s="136"/>
      <c r="I54" s="136"/>
      <c r="J54" s="136"/>
      <c r="K54" s="136"/>
      <c r="L54" s="136"/>
      <c r="M54" s="136"/>
      <c r="N54" s="136"/>
      <c r="O54" s="136"/>
      <c r="P54" s="136"/>
      <c r="Q54" s="136"/>
      <c r="R54" s="136"/>
      <c r="S54" s="136"/>
      <c r="T54" s="136"/>
      <c r="U54" s="136"/>
      <c r="V54" s="136"/>
      <c r="W54" s="136"/>
      <c r="X54" s="136"/>
      <c r="Y54" s="136"/>
      <c r="Z54" s="136"/>
      <c r="AA54" s="136"/>
    </row>
    <row r="55" spans="1:27" ht="38.25">
      <c r="A55" s="73">
        <v>1</v>
      </c>
      <c r="B55" s="168" t="str">
        <f>'Команда '!B5</f>
        <v>Блинков А.К.</v>
      </c>
      <c r="C55" s="168" t="str">
        <f>'Команда '!C5</f>
        <v>Руководитель (лидер)  проекта</v>
      </c>
      <c r="D55" s="168">
        <f>'Команда '!D5</f>
        <v>89131811250</v>
      </c>
      <c r="E55" s="213" t="str">
        <f>'Команда '!E5</f>
        <v>Написание программного софта, сборка квадрокоптера, установка и настройка Lidar,</v>
      </c>
      <c r="F55" s="168" t="str">
        <f>'Команда '!F5</f>
        <v>Неполное высшее, 4 года</v>
      </c>
      <c r="H55" s="136"/>
      <c r="I55" s="136"/>
      <c r="J55" s="136"/>
      <c r="K55" s="136"/>
      <c r="L55" s="136"/>
      <c r="M55" s="136"/>
      <c r="N55" s="136"/>
      <c r="O55" s="136"/>
      <c r="P55" s="136"/>
      <c r="Q55" s="136"/>
      <c r="R55" s="136"/>
      <c r="S55" s="136"/>
      <c r="T55" s="136"/>
      <c r="U55" s="136"/>
      <c r="V55" s="136"/>
      <c r="W55" s="136"/>
      <c r="X55" s="136"/>
      <c r="Y55" s="136"/>
      <c r="Z55" s="136"/>
      <c r="AA55" s="136"/>
    </row>
    <row r="56" spans="1:27" ht="38.25">
      <c r="A56" s="73">
        <v>2</v>
      </c>
      <c r="B56" s="168" t="str">
        <f>'Команда '!B6</f>
        <v>Руденко К.В.</v>
      </c>
      <c r="C56" s="168" t="str">
        <f>'Команда '!C6</f>
        <v>PR,HR-менеджер проекта,
Управление рисками</v>
      </c>
      <c r="D56" s="168">
        <f>'Команда '!D6</f>
        <v>0</v>
      </c>
      <c r="E56" s="213" t="str">
        <f>'Команда '!E6</f>
        <v>Проработка проекта с экономической стороны, управление рисками проекта, рекламизация, найм сотрудников</v>
      </c>
      <c r="F56" s="168" t="str">
        <f>'Команда '!F6</f>
        <v>Неполное высшее, 4 года</v>
      </c>
      <c r="H56" s="136"/>
      <c r="I56" s="136"/>
      <c r="J56" s="136"/>
      <c r="K56" s="136"/>
      <c r="L56" s="136"/>
      <c r="M56" s="136"/>
      <c r="N56" s="136"/>
      <c r="O56" s="136"/>
      <c r="P56" s="136"/>
      <c r="Q56" s="136"/>
      <c r="R56" s="136"/>
      <c r="S56" s="136"/>
      <c r="T56" s="136"/>
      <c r="U56" s="136"/>
      <c r="V56" s="136"/>
      <c r="W56" s="136"/>
      <c r="X56" s="136"/>
      <c r="Y56" s="136"/>
      <c r="Z56" s="136"/>
      <c r="AA56" s="136"/>
    </row>
    <row r="57" spans="1:27" ht="25.5">
      <c r="A57" s="73">
        <v>3</v>
      </c>
      <c r="B57" s="168" t="str">
        <f>'Команда '!B7</f>
        <v>Боргояков А.И.</v>
      </c>
      <c r="C57" s="168" t="str">
        <f>'Команда '!C7</f>
        <v>Технические работы при испытании проек</v>
      </c>
      <c r="D57" s="168">
        <f>'Команда '!D7</f>
        <v>0</v>
      </c>
      <c r="E57" s="213" t="str">
        <f>'Команда '!E7</f>
        <v>Разбор отснятого материала при испытаниях</v>
      </c>
      <c r="F57" s="168" t="str">
        <f>'Команда '!F7</f>
        <v>Неполное высшее, 4 года</v>
      </c>
      <c r="H57" s="136"/>
      <c r="I57" s="136"/>
      <c r="J57" s="136"/>
      <c r="K57" s="136"/>
      <c r="L57" s="136"/>
      <c r="M57" s="136"/>
      <c r="N57" s="136"/>
      <c r="O57" s="136"/>
      <c r="P57" s="136"/>
      <c r="Q57" s="136"/>
      <c r="R57" s="136"/>
      <c r="S57" s="136"/>
      <c r="T57" s="136"/>
      <c r="U57" s="136"/>
      <c r="V57" s="136"/>
      <c r="W57" s="136"/>
      <c r="X57" s="136"/>
      <c r="Y57" s="136"/>
      <c r="Z57" s="136"/>
      <c r="AA57" s="136"/>
    </row>
    <row r="58" spans="1:27" ht="25.5">
      <c r="A58" s="73">
        <v>4</v>
      </c>
      <c r="B58" s="168" t="str">
        <f>'Команда '!B8</f>
        <v>Мартынов Д.Е.</v>
      </c>
      <c r="C58" s="168" t="str">
        <f>'Команда '!C8</f>
        <v>Технические работы при испытании проекта</v>
      </c>
      <c r="D58" s="168">
        <f>'Команда '!D8</f>
        <v>0</v>
      </c>
      <c r="E58" s="213" t="str">
        <f>'Команда '!E8</f>
        <v>Разбор отснятого материала при испытаниях</v>
      </c>
      <c r="F58" s="168" t="str">
        <f>'Команда '!F8</f>
        <v>Неполное высшее, 4 года</v>
      </c>
      <c r="H58" s="136"/>
      <c r="I58" s="136"/>
      <c r="J58" s="136"/>
      <c r="K58" s="136"/>
      <c r="L58" s="136"/>
      <c r="M58" s="136"/>
      <c r="N58" s="136"/>
      <c r="O58" s="136"/>
      <c r="P58" s="136"/>
      <c r="Q58" s="136"/>
      <c r="R58" s="136"/>
      <c r="S58" s="136"/>
      <c r="T58" s="136"/>
      <c r="U58" s="136"/>
      <c r="V58" s="136"/>
      <c r="W58" s="136"/>
      <c r="X58" s="136"/>
      <c r="Y58" s="136"/>
      <c r="Z58" s="136"/>
      <c r="AA58" s="136"/>
    </row>
    <row r="59" spans="1:27" ht="12.75">
      <c r="A59" s="73">
        <v>5</v>
      </c>
      <c r="B59" s="168" t="str">
        <f>'Команда '!B9</f>
        <v>Суцкелис Д.М.</v>
      </c>
      <c r="C59" s="168" t="str">
        <f>'Команда '!C9</f>
        <v>Технические работы</v>
      </c>
      <c r="D59" s="168">
        <f>'Команда '!D9</f>
        <v>0</v>
      </c>
      <c r="E59" s="213" t="str">
        <f>'Команда '!E9</f>
        <v>Развозка команды проекта</v>
      </c>
      <c r="F59" s="168" t="str">
        <f>'Команда '!F9</f>
        <v>Неполное высшее, 4 года</v>
      </c>
      <c r="H59" s="136"/>
      <c r="I59" s="136"/>
      <c r="J59" s="136"/>
      <c r="K59" s="136"/>
      <c r="L59" s="136"/>
      <c r="M59" s="136"/>
      <c r="N59" s="136"/>
      <c r="O59" s="136"/>
      <c r="P59" s="136"/>
      <c r="Q59" s="136"/>
      <c r="R59" s="136"/>
      <c r="S59" s="136"/>
      <c r="T59" s="136"/>
      <c r="U59" s="136"/>
      <c r="V59" s="136"/>
      <c r="W59" s="136"/>
      <c r="X59" s="136"/>
      <c r="Y59" s="136"/>
      <c r="Z59" s="136"/>
      <c r="AA59" s="136"/>
    </row>
    <row r="60" spans="1:27" ht="12.75">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row>
    <row r="61" spans="1:27" ht="12.75">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row>
    <row r="62" spans="1:27" ht="12.75">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row>
    <row r="63" spans="1:27" ht="12.75">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row>
    <row r="64" spans="1:27" ht="12.75">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row>
    <row r="65" spans="1:27" ht="12.75">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row>
    <row r="66" spans="1:27" ht="12.75">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row>
    <row r="67" spans="1:27" ht="12.75">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row>
    <row r="68" spans="1:27" ht="12.75">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row>
    <row r="69" spans="1:27" ht="12.75">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row>
    <row r="70" spans="1:27" ht="12.75">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row>
    <row r="71" spans="1:27" ht="12.75">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row>
    <row r="72" spans="1:27" ht="12.75">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row>
    <row r="73" spans="1:27" ht="12.75">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row>
    <row r="74" spans="1:27" ht="12.75">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row>
    <row r="75" spans="1:27" ht="12.75">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row>
    <row r="76" spans="1:27" ht="12.75">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row>
    <row r="77" spans="1:27" ht="12.75">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row>
    <row r="78" spans="1:27" ht="12.75">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row>
    <row r="79" spans="1:27" ht="12.75">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row>
    <row r="80" spans="1:27" ht="12.75">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row>
    <row r="81" spans="1:27" ht="12.75">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row>
    <row r="82" spans="1:27" ht="12.75">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row>
    <row r="83" spans="1:27" ht="12.75">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row>
    <row r="84" spans="1:27" ht="12.75">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row>
    <row r="85" spans="1:27" ht="12.75">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row>
    <row r="86" spans="1:27" ht="12.75">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row>
    <row r="87" spans="1:27" ht="12.75">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row>
    <row r="88" spans="1:27" ht="12.75">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row>
    <row r="89" spans="1:27" ht="12.75">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row>
    <row r="90" spans="1:27" ht="12.75">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row>
    <row r="91" spans="1:27" ht="12.75">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row>
    <row r="92" spans="1:27" ht="12.75">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row>
    <row r="93" spans="1:27" ht="12.75">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row>
    <row r="94" spans="1:27" ht="12.75">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row>
    <row r="95" spans="1:27" ht="12.75">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row>
    <row r="96" spans="1:27" ht="12.75">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row>
    <row r="97" spans="1:27" ht="12.75">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row>
    <row r="98" spans="1:27" ht="12.75">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row>
    <row r="99" spans="1:27" ht="12.75">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row>
    <row r="100" spans="1:27" ht="12.75">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row>
    <row r="101" spans="1:27" ht="12.7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row>
    <row r="102" spans="1:27" ht="12.75">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row>
    <row r="103" spans="1:27" ht="12.7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row>
    <row r="104" spans="1:27" ht="12.75">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row>
    <row r="105" spans="1:27" ht="12.75">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row>
    <row r="106" spans="1:27" ht="12.75">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row>
    <row r="107" spans="1:27" ht="12.75">
      <c r="A107" s="136"/>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row>
    <row r="108" spans="1:27" ht="12.75">
      <c r="A108" s="136"/>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row>
    <row r="109" spans="1:27" ht="12.75">
      <c r="A109" s="136"/>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row>
    <row r="110" spans="1:27" ht="12.75">
      <c r="A110" s="136"/>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row>
    <row r="111" spans="1:27" ht="12.7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row>
    <row r="112" spans="1:27" ht="12.75">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row>
    <row r="113" spans="1:27" ht="12.75">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row>
    <row r="114" spans="1:27" ht="12.7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row>
    <row r="115" spans="1:27" ht="12.75">
      <c r="A115" s="136"/>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row>
    <row r="116" spans="1:27" ht="12.75">
      <c r="A116" s="136"/>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row>
    <row r="117" spans="1:27" ht="12.75">
      <c r="A117" s="136"/>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row>
    <row r="118" spans="1:27" ht="12.75">
      <c r="A118" s="136"/>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row>
    <row r="119" spans="1:27" ht="12.75">
      <c r="A119" s="136"/>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row>
    <row r="120" spans="1:27" ht="12.75">
      <c r="A120" s="136"/>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row>
    <row r="121" spans="1:27" ht="12.75">
      <c r="A121" s="136"/>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row>
    <row r="122" spans="1:27" ht="12.75">
      <c r="A122" s="136"/>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row>
    <row r="123" spans="1:27" ht="12.7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row>
    <row r="124" spans="1:27" ht="12.75">
      <c r="A124" s="136"/>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row>
    <row r="125" spans="1:27" ht="12.75">
      <c r="A125" s="136"/>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row>
    <row r="126" spans="1:27" ht="12.75">
      <c r="A126" s="136"/>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row>
    <row r="127" spans="1:27" ht="12.75">
      <c r="A127" s="136"/>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row>
    <row r="128" spans="1:27" ht="12.75">
      <c r="A128" s="136"/>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row>
    <row r="129" spans="1:27" ht="12.75">
      <c r="A129" s="136"/>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row>
    <row r="130" spans="1:27" ht="12.75">
      <c r="A130" s="136"/>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row>
    <row r="131" spans="1:27" ht="12.7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row>
    <row r="132" spans="1:27" ht="12.75">
      <c r="A132" s="136"/>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row>
    <row r="133" spans="1:27" ht="12.75">
      <c r="A133" s="136"/>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row>
    <row r="134" spans="1:27" ht="12.75">
      <c r="A134" s="136"/>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row>
    <row r="135" spans="1:27" ht="12.75">
      <c r="A135" s="136"/>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row>
    <row r="136" spans="1:27" ht="12.75">
      <c r="A136" s="136"/>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row>
    <row r="137" spans="1:27" ht="12.75">
      <c r="A137" s="136"/>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row>
    <row r="138" spans="1:27" ht="12.75">
      <c r="A138" s="136"/>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row>
    <row r="139" spans="1:27" ht="12.75">
      <c r="A139" s="136"/>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row>
    <row r="140" spans="1:27" ht="12.75">
      <c r="A140" s="136"/>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row>
    <row r="141" spans="1:27" ht="12.75">
      <c r="A141" s="136"/>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row>
    <row r="142" spans="1:27" ht="12.75">
      <c r="A142" s="136"/>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row>
    <row r="143" spans="1:27" ht="12.75">
      <c r="A143" s="136"/>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row>
    <row r="144" spans="1:27" ht="12.75">
      <c r="A144" s="136"/>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row>
    <row r="145" spans="1:27" ht="12.7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row>
    <row r="146" spans="1:27" ht="12.75">
      <c r="A146" s="136"/>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row>
    <row r="147" spans="1:27" ht="12.75">
      <c r="A147" s="136"/>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row>
    <row r="148" spans="1:27" ht="12.75">
      <c r="A148" s="136"/>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row>
    <row r="149" spans="1:27" ht="12.75">
      <c r="A149" s="136"/>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row>
    <row r="150" spans="1:27" ht="12.75">
      <c r="A150" s="136"/>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row>
    <row r="151" spans="1:27" ht="12.75">
      <c r="A151" s="136"/>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row>
    <row r="152" spans="1:27" ht="12.75">
      <c r="A152" s="136"/>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row>
    <row r="153" spans="1:27" ht="12.7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row>
    <row r="154" spans="1:27" ht="12.75">
      <c r="A154" s="136"/>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row>
    <row r="155" spans="1:27" ht="12.7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row>
    <row r="156" spans="1:27" ht="12.75">
      <c r="A156" s="136"/>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row>
    <row r="157" spans="1:27" ht="12.75">
      <c r="A157" s="136"/>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row>
    <row r="158" spans="1:27" ht="12.75">
      <c r="A158" s="136"/>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row>
    <row r="159" spans="1:27" ht="12.75">
      <c r="A159" s="136"/>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row>
    <row r="160" spans="1:27" ht="12.75">
      <c r="A160" s="136"/>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row>
    <row r="161" spans="1:27" ht="12.75">
      <c r="A161" s="136"/>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row>
    <row r="162" spans="1:27" ht="12.75">
      <c r="A162" s="136"/>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row>
    <row r="163" spans="1:27" ht="12.75">
      <c r="A163" s="136"/>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row>
    <row r="164" spans="1:27" ht="12.75">
      <c r="A164" s="136"/>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row>
    <row r="165" spans="1:27" ht="12.75">
      <c r="A165" s="136"/>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row>
    <row r="166" spans="1:27" ht="12.75">
      <c r="A166" s="136"/>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row>
    <row r="167" spans="1:27" ht="12.75">
      <c r="A167" s="136"/>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row>
    <row r="168" spans="1:27" ht="12.75">
      <c r="A168" s="136"/>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row>
    <row r="169" spans="1:27" ht="12.75">
      <c r="A169" s="136"/>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row>
    <row r="170" spans="1:27" ht="12.75">
      <c r="A170" s="136"/>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136"/>
    </row>
    <row r="171" spans="1:27" ht="12.75">
      <c r="A171" s="136"/>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136"/>
    </row>
    <row r="172" spans="1:27" ht="12.7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row>
    <row r="173" spans="1:27" ht="12.75">
      <c r="A173" s="136"/>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row>
    <row r="174" spans="1:27" ht="12.75">
      <c r="A174" s="136"/>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row>
    <row r="175" spans="1:27" ht="12.75">
      <c r="A175" s="136"/>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row>
    <row r="176" spans="1:27" ht="12.75">
      <c r="A176" s="136"/>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row>
    <row r="177" spans="1:27" ht="12.75">
      <c r="A177" s="136"/>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row>
    <row r="178" spans="1:27" ht="12.75">
      <c r="A178" s="136"/>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row>
    <row r="179" spans="1:27" ht="12.75">
      <c r="A179" s="136"/>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row>
    <row r="180" spans="1:27" ht="12.75">
      <c r="A180" s="136"/>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row>
    <row r="181" spans="1:27" ht="12.75">
      <c r="A181" s="136"/>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row>
    <row r="182" spans="1:27" ht="12.75">
      <c r="A182" s="136"/>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row>
    <row r="183" spans="1:27" ht="12.75">
      <c r="A183" s="136"/>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row>
    <row r="184" spans="1:27" ht="12.75">
      <c r="A184" s="136"/>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row>
    <row r="185" spans="1:27" ht="12.75">
      <c r="A185" s="136"/>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row>
    <row r="186" spans="1:27" ht="12.75">
      <c r="A186" s="136"/>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row>
    <row r="187" spans="1:27" ht="12.75">
      <c r="A187" s="136"/>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row>
    <row r="188" spans="1:27" ht="12.75">
      <c r="A188" s="136"/>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row>
    <row r="189" spans="1:27" ht="12.75">
      <c r="A189" s="136"/>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row>
    <row r="190" spans="1:27" ht="12.75">
      <c r="A190" s="136"/>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row>
    <row r="191" spans="1:27" ht="12.7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row>
    <row r="192" spans="1:27" ht="12.7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row>
    <row r="193" spans="1:27" ht="12.7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row>
    <row r="194" spans="1:27" ht="12.7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row>
    <row r="195" spans="1:27" ht="12.7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row>
    <row r="196" spans="1:27" ht="12.7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row>
    <row r="197" spans="1:27" ht="12.7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row>
    <row r="198" spans="1:27" ht="12.7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row>
    <row r="199" spans="1:27" ht="12.7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row>
    <row r="200" spans="1:27" ht="12.7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row>
    <row r="201" spans="1:27" ht="12.7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row>
    <row r="202" spans="1:27" ht="12.7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row>
    <row r="203" spans="1:27" ht="12.7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row>
    <row r="204" spans="1:27" ht="12.7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row>
    <row r="205" spans="1:27" ht="12.7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row>
    <row r="206" spans="1:27" ht="12.7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row>
    <row r="207" spans="1:27" ht="12.7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row>
    <row r="208" spans="1:27" ht="12.7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row>
    <row r="209" spans="1:27" ht="12.7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row>
    <row r="210" spans="1:27" ht="12.7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row>
    <row r="211" spans="1:27" ht="12.7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row>
    <row r="212" spans="1:27" ht="12.7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row>
    <row r="213" spans="1:27" ht="12.7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row>
    <row r="214" spans="1:27" ht="12.7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row>
    <row r="215" spans="1:27" ht="12.7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row>
    <row r="216" spans="1:27" ht="12.7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row>
    <row r="217" spans="1:27" ht="12.7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row>
    <row r="218" spans="1:27" ht="12.7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row>
    <row r="219" spans="1:27" ht="12.7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row>
    <row r="220" spans="1:27" ht="12.7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row>
    <row r="221" spans="1:27" ht="12.7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row>
    <row r="222" spans="1:27" ht="12.7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row>
    <row r="223" spans="1:27" ht="12.7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row>
    <row r="224" spans="1:27" ht="12.7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row>
    <row r="225" spans="1:27" ht="12.7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row>
    <row r="226" spans="1:27" ht="12.7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136"/>
    </row>
    <row r="227" spans="1:27" ht="12.7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c r="AA227" s="136"/>
    </row>
    <row r="228" spans="1:27" ht="12.7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row>
    <row r="229" spans="1:27" ht="12.7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136"/>
    </row>
    <row r="230" spans="1:27" ht="12.7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row>
    <row r="231" spans="1:27" ht="12.7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136"/>
    </row>
    <row r="232" spans="1:27" ht="12.7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row>
    <row r="233" spans="1:27" ht="12.7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row>
    <row r="234" spans="1:27" ht="12.7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row>
    <row r="235" spans="1:27" ht="12.7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row>
    <row r="236" spans="1:27" ht="12.7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row>
    <row r="237" spans="1:27" ht="12.7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row>
    <row r="238" spans="1:27" ht="12.7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row>
    <row r="239" spans="1:27" ht="12.7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row>
    <row r="240" spans="1:27" ht="12.7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row>
    <row r="241" spans="1:27" ht="12.7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row>
    <row r="242" spans="1:27" ht="12.7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row>
    <row r="243" spans="1:27" ht="12.7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row>
    <row r="244" spans="1:27" ht="12.7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row>
    <row r="245" spans="1:27" ht="12.7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row>
    <row r="246" spans="1:27" ht="12.7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row>
    <row r="247" spans="1:27" ht="12.7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row>
    <row r="248" spans="1:27" ht="12.7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row>
    <row r="249" spans="1:27" ht="12.7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row>
    <row r="250" spans="1:27" ht="12.7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row>
    <row r="251" spans="1:27" ht="12.7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row>
    <row r="252" spans="1:27" ht="12.7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row>
    <row r="253" spans="1:27" ht="12.7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row>
    <row r="254" spans="1:27" ht="12.7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row>
    <row r="255" spans="1:27" ht="12.7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row>
    <row r="256" spans="1:27" ht="12.7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row>
    <row r="257" spans="1:27" ht="12.7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row>
    <row r="258" spans="1:27" ht="12.7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row>
    <row r="259" spans="1:27" ht="12.7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row>
    <row r="260" spans="1:27" ht="12.7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row>
    <row r="261" spans="1:27" ht="12.7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row>
    <row r="262" spans="1:27" ht="12.7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row>
    <row r="263" spans="1:27" ht="12.7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row>
    <row r="264" spans="1:27" ht="12.7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row>
    <row r="265" spans="1:27" ht="12.7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row>
    <row r="266" spans="1:27" ht="12.7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c r="AA266" s="136"/>
    </row>
    <row r="267" spans="1:27" ht="12.7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c r="AA267" s="136"/>
    </row>
    <row r="268" spans="1:27" ht="12.7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c r="AA268" s="136"/>
    </row>
    <row r="269" spans="1:27" ht="12.7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c r="AA269" s="136"/>
    </row>
    <row r="270" spans="1:27" ht="12.7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c r="AA270" s="136"/>
    </row>
    <row r="271" spans="1:27" ht="12.7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row>
    <row r="272" spans="1:27" ht="12.7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row>
    <row r="273" spans="1:27" ht="12.7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row>
    <row r="274" spans="1:27" ht="12.7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row>
    <row r="275" spans="1:27" ht="12.7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row>
    <row r="276" spans="1:27" ht="12.7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row>
    <row r="277" spans="1:27" ht="12.7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row>
    <row r="278" spans="1:27" ht="12.7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row>
    <row r="279" spans="1:27" ht="12.7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row>
    <row r="280" spans="1:27" ht="12.7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row>
    <row r="281" spans="1:27" ht="12.7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row>
    <row r="282" spans="1:27" ht="12.7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row>
    <row r="283" spans="1:27" ht="12.7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row>
    <row r="284" spans="1:27" ht="12.7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row>
    <row r="285" spans="1:27" ht="12.7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row>
    <row r="286" spans="1:27" ht="12.7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row>
    <row r="287" spans="1:27" ht="12.7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row>
    <row r="288" spans="1:27" ht="12.7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row>
    <row r="289" spans="1:27" ht="12.7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row>
    <row r="290" spans="1:27" ht="12.7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row>
    <row r="291" spans="1:27" ht="12.7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row>
    <row r="292" spans="1:27" ht="12.7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row>
    <row r="293" spans="1:27" ht="12.7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row>
    <row r="294" spans="1:27" ht="12.7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row>
    <row r="295" spans="1:27" ht="12.7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row>
    <row r="296" spans="1:27" ht="12.7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row>
    <row r="297" spans="1:27" ht="12.7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row>
    <row r="298" spans="1:27" ht="12.7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row>
    <row r="299" spans="1:27" ht="12.7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c r="AA299" s="136"/>
    </row>
    <row r="300" spans="1:27" ht="12.7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c r="AA300" s="136"/>
    </row>
    <row r="301" spans="1:27" ht="12.7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c r="AA301" s="136"/>
    </row>
    <row r="302" spans="1:27" ht="12.7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c r="AA302" s="136"/>
    </row>
    <row r="303" spans="1:27" ht="12.7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row>
    <row r="304" spans="1:27" ht="12.7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c r="AA304" s="136"/>
    </row>
    <row r="305" spans="1:27" ht="12.7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c r="AA305" s="136"/>
    </row>
    <row r="306" spans="1:27" ht="12.7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row>
    <row r="307" spans="1:27" ht="12.7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row>
    <row r="308" spans="1:27" ht="12.7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row>
    <row r="309" spans="1:27" ht="12.7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row>
    <row r="310" spans="1:27" ht="12.7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row>
    <row r="311" spans="1:27" ht="12.7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row>
    <row r="312" spans="1:27" ht="12.7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row>
    <row r="313" spans="1:27" ht="12.7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row>
    <row r="314" spans="1:27" ht="12.7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row>
    <row r="315" spans="1:27" ht="12.7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row>
    <row r="316" spans="1:27" ht="12.7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row>
    <row r="317" spans="1:27" ht="12.7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row>
    <row r="318" spans="1:27" ht="12.7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row>
    <row r="319" spans="1:27" ht="12.7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row>
    <row r="320" spans="1:27" ht="12.7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row>
    <row r="321" spans="1:27" ht="12.7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row>
    <row r="322" spans="1:27" ht="12.7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row>
    <row r="323" spans="1:27" ht="12.7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c r="AA323" s="136"/>
    </row>
    <row r="324" spans="1:27" ht="12.7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c r="AA324" s="136"/>
    </row>
    <row r="325" spans="1:27" ht="12.7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row>
    <row r="326" spans="1:27" ht="12.7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row>
    <row r="327" spans="1:27" ht="12.7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c r="AA327" s="136"/>
    </row>
    <row r="328" spans="1:27" ht="12.7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c r="AA328" s="136"/>
    </row>
    <row r="329" spans="1:27" ht="12.7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row>
    <row r="330" spans="1:27" ht="12.7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c r="AA330" s="136"/>
    </row>
    <row r="331" spans="1:27" ht="12.7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row>
    <row r="332" spans="1:27" ht="12.7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c r="AA332" s="136"/>
    </row>
    <row r="333" spans="1:27" ht="12.7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c r="AA333" s="136"/>
    </row>
    <row r="334" spans="1:27" ht="12.7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c r="AA334" s="136"/>
    </row>
    <row r="335" spans="1:27" ht="12.7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c r="AA335" s="136"/>
    </row>
    <row r="336" spans="1:27" ht="12.7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c r="AA336" s="136"/>
    </row>
    <row r="337" spans="1:27" ht="12.7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c r="AA337" s="136"/>
    </row>
    <row r="338" spans="1:27" ht="12.7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c r="AA338" s="136"/>
    </row>
    <row r="339" spans="1:27" ht="12.7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c r="AA339" s="136"/>
    </row>
    <row r="340" spans="1:27" ht="12.7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c r="AA340" s="136"/>
    </row>
    <row r="341" spans="1:27" ht="12.7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c r="AA341" s="136"/>
    </row>
    <row r="342" spans="1:27" ht="12.7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c r="AA342" s="136"/>
    </row>
    <row r="343" spans="1:27" ht="12.7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c r="AA343" s="136"/>
    </row>
    <row r="344" spans="1:27" ht="12.7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c r="AA344" s="136"/>
    </row>
    <row r="345" spans="1:27" ht="12.7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c r="AA345" s="136"/>
    </row>
    <row r="346" spans="1:27" ht="12.7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row>
    <row r="347" spans="1:27" ht="12.7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c r="AA347" s="136"/>
    </row>
    <row r="348" spans="1:27" ht="12.7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row>
    <row r="349" spans="1:27" ht="12.7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c r="AA349" s="136"/>
    </row>
    <row r="350" spans="1:27" ht="12.7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c r="AA350" s="136"/>
    </row>
    <row r="351" spans="1:27" ht="12.7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c r="AA351" s="136"/>
    </row>
    <row r="352" spans="1:27" ht="12.7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row>
    <row r="353" spans="1:27" ht="12.7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c r="AA353" s="136"/>
    </row>
    <row r="354" spans="1:27" ht="12.7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c r="AA354" s="136"/>
    </row>
    <row r="355" spans="1:27" ht="12.7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c r="AA355" s="136"/>
    </row>
    <row r="356" spans="1:27" ht="12.7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c r="AA356" s="136"/>
    </row>
    <row r="357" spans="1:27" ht="12.7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c r="AA357" s="136"/>
    </row>
    <row r="358" spans="1:27" ht="12.7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c r="AA358" s="136"/>
    </row>
    <row r="359" spans="1:27" ht="12.7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c r="AA359" s="136"/>
    </row>
    <row r="360" spans="1:27" ht="12.7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c r="AA360" s="136"/>
    </row>
    <row r="361" spans="1:27" ht="12.7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c r="AA361" s="136"/>
    </row>
    <row r="362" spans="1:27" ht="12.7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c r="AA362" s="136"/>
    </row>
    <row r="363" spans="1:27" ht="12.7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c r="AA363" s="136"/>
    </row>
    <row r="364" spans="1:27" ht="12.7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c r="AA364" s="136"/>
    </row>
    <row r="365" spans="1:27" ht="12.7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c r="AA365" s="136"/>
    </row>
    <row r="366" spans="1:27" ht="12.7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c r="X366" s="136"/>
      <c r="Y366" s="136"/>
      <c r="Z366" s="136"/>
      <c r="AA366" s="136"/>
    </row>
    <row r="367" spans="1:27" ht="12.7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c r="AA367" s="136"/>
    </row>
    <row r="368" spans="1:27" ht="12.7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c r="AA368" s="136"/>
    </row>
    <row r="369" spans="1:27" ht="12.7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c r="AA369" s="136"/>
    </row>
    <row r="370" spans="1:27" ht="12.7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c r="AA370" s="136"/>
    </row>
    <row r="371" spans="1:27" ht="12.7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c r="AA371" s="136"/>
    </row>
    <row r="372" spans="1:27" ht="12.7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c r="AA372" s="136"/>
    </row>
    <row r="373" spans="1:27" ht="12.7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c r="AA373" s="136"/>
    </row>
    <row r="374" spans="1:27" ht="12.7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c r="AA374" s="136"/>
    </row>
    <row r="375" spans="1:27" ht="12.7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c r="AA375" s="136"/>
    </row>
    <row r="376" spans="1:27" ht="12.7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c r="AA376" s="136"/>
    </row>
    <row r="377" spans="1:27" ht="12.7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c r="AA377" s="136"/>
    </row>
    <row r="378" spans="1:27" ht="12.7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c r="AA378" s="136"/>
    </row>
    <row r="379" spans="1:27" ht="12.7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c r="AA379" s="136"/>
    </row>
    <row r="380" spans="1:27" ht="12.7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c r="AA380" s="136"/>
    </row>
    <row r="381" spans="1:27" ht="12.7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c r="AA381" s="136"/>
    </row>
    <row r="382" spans="1:27" ht="12.7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row>
    <row r="383" spans="1:27" ht="12.7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row>
    <row r="384" spans="1:27" ht="12.7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row>
    <row r="385" spans="1:27" ht="12.7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c r="AA385" s="136"/>
    </row>
    <row r="386" spans="1:27" ht="12.7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c r="AA386" s="136"/>
    </row>
    <row r="387" spans="1:27" ht="12.7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c r="AA387" s="136"/>
    </row>
    <row r="388" spans="1:27" ht="12.7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c r="AA388" s="136"/>
    </row>
    <row r="389" spans="1:27" ht="12.7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136"/>
    </row>
    <row r="390" spans="1:27" ht="12.7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c r="AA390" s="136"/>
    </row>
    <row r="391" spans="1:27" ht="12.7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c r="AA391" s="136"/>
    </row>
    <row r="392" spans="1:27" ht="12.7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c r="AA392" s="136"/>
    </row>
    <row r="393" spans="1:27" ht="12.7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c r="AA393" s="136"/>
    </row>
    <row r="394" spans="1:27" ht="12.7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c r="AA394" s="136"/>
    </row>
    <row r="395" spans="1:27" ht="12.7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c r="AA395" s="136"/>
    </row>
    <row r="396" spans="1:27" ht="12.7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c r="AA396" s="136"/>
    </row>
    <row r="397" spans="1:27" ht="12.7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c r="AA397" s="136"/>
    </row>
    <row r="398" spans="1:27" ht="12.7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c r="X398" s="136"/>
      <c r="Y398" s="136"/>
      <c r="Z398" s="136"/>
      <c r="AA398" s="136"/>
    </row>
    <row r="399" spans="1:27" ht="12.7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6"/>
      <c r="AA399" s="136"/>
    </row>
    <row r="400" spans="1:27" ht="12.7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c r="X400" s="136"/>
      <c r="Y400" s="136"/>
      <c r="Z400" s="136"/>
      <c r="AA400" s="136"/>
    </row>
    <row r="401" spans="1:27" ht="12.7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c r="AA401" s="136"/>
    </row>
    <row r="402" spans="1:27" ht="12.7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c r="AA402" s="136"/>
    </row>
    <row r="403" spans="1:27" ht="12.7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c r="AA403" s="136"/>
    </row>
    <row r="404" spans="1:27" ht="12.7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c r="AA404" s="136"/>
    </row>
    <row r="405" spans="1:27" ht="12.7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c r="AA405" s="136"/>
    </row>
    <row r="406" spans="1:27" ht="12.7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c r="AA406" s="136"/>
    </row>
    <row r="407" spans="1:27" ht="12.7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c r="AA407" s="136"/>
    </row>
    <row r="408" spans="1:27" ht="12.7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c r="AA408" s="136"/>
    </row>
    <row r="409" spans="1:27" ht="12.7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c r="AA409" s="136"/>
    </row>
    <row r="410" spans="1:27" ht="12.7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c r="AA410" s="136"/>
    </row>
    <row r="411" spans="1:27" ht="12.7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136"/>
    </row>
    <row r="412" spans="1:27" ht="12.7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c r="AA412" s="136"/>
    </row>
    <row r="413" spans="1:27" ht="12.7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c r="AA413" s="136"/>
    </row>
    <row r="414" spans="1:27" ht="12.7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c r="AA414" s="136"/>
    </row>
    <row r="415" spans="1:27" ht="12.7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c r="AA415" s="136"/>
    </row>
    <row r="416" spans="1:27" ht="12.7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c r="AA416" s="136"/>
    </row>
    <row r="417" spans="1:27" ht="12.7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row>
    <row r="418" spans="1:27" ht="12.7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c r="AA418" s="136"/>
    </row>
    <row r="419" spans="1:27" ht="12.7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c r="AA419" s="136"/>
    </row>
    <row r="420" spans="1:27" ht="12.7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row>
    <row r="421" spans="1:27" ht="12.7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c r="AA421" s="136"/>
    </row>
    <row r="422" spans="1:27" ht="12.7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c r="AA422" s="136"/>
    </row>
    <row r="423" spans="1:27" ht="12.7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row>
    <row r="424" spans="1:27" ht="12.7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c r="AA424" s="136"/>
    </row>
    <row r="425" spans="1:27" ht="12.7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c r="AA425" s="136"/>
    </row>
    <row r="426" spans="1:27" ht="12.7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row>
    <row r="427" spans="1:27" ht="12.7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c r="AA427" s="136"/>
    </row>
    <row r="428" spans="1:27" ht="12.7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c r="AA428" s="136"/>
    </row>
    <row r="429" spans="1:27" ht="12.7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c r="AA429" s="136"/>
    </row>
    <row r="430" spans="1:27" ht="12.7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c r="AA430" s="136"/>
    </row>
    <row r="431" spans="1:27" ht="12.7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c r="X431" s="136"/>
      <c r="Y431" s="136"/>
      <c r="Z431" s="136"/>
      <c r="AA431" s="136"/>
    </row>
    <row r="432" spans="1:27" ht="12.7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c r="AA432" s="136"/>
    </row>
    <row r="433" spans="1:27" ht="12.7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c r="AA433" s="136"/>
    </row>
    <row r="434" spans="1:27" ht="12.7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c r="AA434" s="136"/>
    </row>
    <row r="435" spans="1:27" ht="12.7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c r="AA435" s="136"/>
    </row>
    <row r="436" spans="1:27" ht="12.7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c r="AA436" s="136"/>
    </row>
    <row r="437" spans="1:27" ht="12.7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c r="AA437" s="136"/>
    </row>
    <row r="438" spans="1:27" ht="12.7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c r="AA438" s="136"/>
    </row>
    <row r="439" spans="1:27" ht="12.7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c r="AA439" s="136"/>
    </row>
    <row r="440" spans="1:27" ht="12.7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c r="AA440" s="136"/>
    </row>
    <row r="441" spans="1:27" ht="12.7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c r="AA441" s="136"/>
    </row>
    <row r="442" spans="1:27" ht="12.7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c r="AA442" s="136"/>
    </row>
    <row r="443" spans="1:27" ht="12.7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c r="AA443" s="136"/>
    </row>
    <row r="444" spans="1:27" ht="12.7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c r="AA444" s="136"/>
    </row>
    <row r="445" spans="1:27" ht="12.7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c r="AA445" s="136"/>
    </row>
    <row r="446" spans="1:27" ht="12.7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c r="AA446" s="136"/>
    </row>
    <row r="447" spans="1:27" ht="12.7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c r="AA447" s="136"/>
    </row>
    <row r="448" spans="1:27" ht="12.7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c r="AA448" s="136"/>
    </row>
    <row r="449" spans="1:27" ht="12.7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c r="AA449" s="136"/>
    </row>
    <row r="450" spans="1:27" ht="12.7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c r="AA450" s="136"/>
    </row>
    <row r="451" spans="1:27" ht="12.7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c r="AA451" s="136"/>
    </row>
    <row r="452" spans="1:27" ht="12.7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c r="AA452" s="136"/>
    </row>
    <row r="453" spans="1:27" ht="12.7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c r="AA453" s="136"/>
    </row>
    <row r="454" spans="1:27" ht="12.7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c r="AA454" s="136"/>
    </row>
    <row r="455" spans="1:27" ht="12.7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row>
    <row r="456" spans="1:27" ht="12.7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row>
    <row r="457" spans="1:27" ht="12.7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c r="AA457" s="136"/>
    </row>
    <row r="458" spans="1:27" ht="12.7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row>
    <row r="459" spans="1:27" ht="12.7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c r="AA459" s="136"/>
    </row>
    <row r="460" spans="1:27" ht="12.7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c r="AA460" s="136"/>
    </row>
    <row r="461" spans="1:27" ht="12.7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c r="AA461" s="136"/>
    </row>
    <row r="462" spans="1:27" ht="12.7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c r="AA462" s="136"/>
    </row>
    <row r="463" spans="1:27" ht="12.7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row>
    <row r="464" spans="1:27" ht="12.7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c r="AA464" s="136"/>
    </row>
    <row r="465" spans="1:27" ht="12.7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c r="X465" s="136"/>
      <c r="Y465" s="136"/>
      <c r="Z465" s="136"/>
      <c r="AA465" s="136"/>
    </row>
    <row r="466" spans="1:27" ht="12.7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c r="X466" s="136"/>
      <c r="Y466" s="136"/>
      <c r="Z466" s="136"/>
      <c r="AA466" s="136"/>
    </row>
    <row r="467" spans="1:27" ht="12.7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c r="AA467" s="136"/>
    </row>
    <row r="468" spans="1:27" ht="12.7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c r="AA468" s="136"/>
    </row>
    <row r="469" spans="1:27" ht="12.7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c r="AA469" s="136"/>
    </row>
    <row r="470" spans="1:27" ht="12.7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c r="AA470" s="136"/>
    </row>
    <row r="471" spans="1:27" ht="12.7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c r="AA471" s="136"/>
    </row>
    <row r="472" spans="1:27" ht="12.7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c r="AA472" s="136"/>
    </row>
    <row r="473" spans="1:27" ht="12.7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c r="AA473" s="136"/>
    </row>
    <row r="474" spans="1:27" ht="12.7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c r="AA474" s="136"/>
    </row>
    <row r="475" spans="1:27" ht="12.7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c r="AA475" s="136"/>
    </row>
    <row r="476" spans="1:27" ht="12.7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c r="AA476" s="136"/>
    </row>
    <row r="477" spans="1:27" ht="12.7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c r="AA477" s="136"/>
    </row>
    <row r="478" spans="1:27" ht="12.7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c r="AA478" s="136"/>
    </row>
    <row r="479" spans="1:27" ht="12.7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c r="AA479" s="136"/>
    </row>
    <row r="480" spans="1:27" ht="12.7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c r="AA480" s="136"/>
    </row>
    <row r="481" spans="1:27" ht="12.7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c r="AA481" s="136"/>
    </row>
    <row r="482" spans="1:27" ht="12.7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row>
    <row r="483" spans="1:27" ht="12.7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row>
    <row r="484" spans="1:27" ht="12.7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row>
    <row r="485" spans="1:27" ht="12.7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row>
    <row r="486" spans="1:27" ht="12.7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c r="AA486" s="136"/>
    </row>
    <row r="487" spans="1:27" ht="12.7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c r="AA487" s="136"/>
    </row>
    <row r="488" spans="1:27" ht="12.7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c r="AA488" s="136"/>
    </row>
    <row r="489" spans="1:27" ht="12.7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c r="AA489" s="136"/>
    </row>
    <row r="490" spans="1:27" ht="12.7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c r="AA490" s="136"/>
    </row>
    <row r="491" spans="1:27" ht="12.7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c r="AA491" s="136"/>
    </row>
    <row r="492" spans="1:27" ht="12.7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c r="AA492" s="136"/>
    </row>
    <row r="493" spans="1:27" ht="12.7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c r="AA493" s="136"/>
    </row>
    <row r="494" spans="1:27" ht="12.7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row>
    <row r="495" spans="1:27" ht="12.7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c r="AA495" s="136"/>
    </row>
    <row r="496" spans="1:27" ht="12.7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row>
    <row r="497" spans="1:27" ht="12.7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c r="AA497" s="136"/>
    </row>
    <row r="498" spans="1:27" ht="12.7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c r="AA498" s="136"/>
    </row>
    <row r="499" spans="1:27" ht="12.7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c r="AA499" s="136"/>
    </row>
    <row r="500" spans="1:27" ht="12.7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c r="AA500" s="136"/>
    </row>
    <row r="501" spans="1:27" ht="12.7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c r="AA501" s="136"/>
    </row>
    <row r="502" spans="1:27" ht="12.7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c r="AA502" s="136"/>
    </row>
    <row r="503" spans="1:27" ht="12.7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c r="X503" s="136"/>
      <c r="Y503" s="136"/>
      <c r="Z503" s="136"/>
      <c r="AA503" s="136"/>
    </row>
    <row r="504" spans="1:27" ht="12.7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c r="X504" s="136"/>
      <c r="Y504" s="136"/>
      <c r="Z504" s="136"/>
      <c r="AA504" s="136"/>
    </row>
    <row r="505" spans="1:27" ht="12.7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c r="X505" s="136"/>
      <c r="Y505" s="136"/>
      <c r="Z505" s="136"/>
      <c r="AA505" s="136"/>
    </row>
    <row r="506" spans="1:27" ht="12.7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c r="AA506" s="136"/>
    </row>
    <row r="507" spans="1:27" ht="12.7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c r="X507" s="136"/>
      <c r="Y507" s="136"/>
      <c r="Z507" s="136"/>
      <c r="AA507" s="136"/>
    </row>
    <row r="508" spans="1:27" ht="12.7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c r="AA508" s="136"/>
    </row>
    <row r="509" spans="1:27" ht="12.7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c r="X509" s="136"/>
      <c r="Y509" s="136"/>
      <c r="Z509" s="136"/>
      <c r="AA509" s="136"/>
    </row>
    <row r="510" spans="1:27" ht="12.7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c r="AA510" s="136"/>
    </row>
    <row r="511" spans="1:27" ht="12.7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c r="AA511" s="136"/>
    </row>
    <row r="512" spans="1:27" ht="12.7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c r="X512" s="136"/>
      <c r="Y512" s="136"/>
      <c r="Z512" s="136"/>
      <c r="AA512" s="136"/>
    </row>
    <row r="513" spans="1:27" ht="12.7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c r="X513" s="136"/>
      <c r="Y513" s="136"/>
      <c r="Z513" s="136"/>
      <c r="AA513" s="136"/>
    </row>
    <row r="514" spans="1:27" ht="12.7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c r="AA514" s="136"/>
    </row>
    <row r="515" spans="1:27" ht="12.7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c r="AA515" s="136"/>
    </row>
    <row r="516" spans="1:27" ht="12.7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c r="X516" s="136"/>
      <c r="Y516" s="136"/>
      <c r="Z516" s="136"/>
      <c r="AA516" s="136"/>
    </row>
    <row r="517" spans="1:27" ht="12.7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c r="X517" s="136"/>
      <c r="Y517" s="136"/>
      <c r="Z517" s="136"/>
      <c r="AA517" s="136"/>
    </row>
    <row r="518" spans="1:27" ht="12.7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c r="AA518" s="136"/>
    </row>
    <row r="519" spans="1:27" ht="12.7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c r="X519" s="136"/>
      <c r="Y519" s="136"/>
      <c r="Z519" s="136"/>
      <c r="AA519" s="136"/>
    </row>
    <row r="520" spans="1:27" ht="12.7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c r="AA520" s="136"/>
    </row>
    <row r="521" spans="1:27" ht="12.7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c r="AA521" s="136"/>
    </row>
    <row r="522" spans="1:27" ht="12.7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c r="X522" s="136"/>
      <c r="Y522" s="136"/>
      <c r="Z522" s="136"/>
      <c r="AA522" s="136"/>
    </row>
    <row r="523" spans="1:27" ht="12.7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c r="X523" s="136"/>
      <c r="Y523" s="136"/>
      <c r="Z523" s="136"/>
      <c r="AA523" s="136"/>
    </row>
    <row r="524" spans="1:27" ht="12.7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c r="X524" s="136"/>
      <c r="Y524" s="136"/>
      <c r="Z524" s="136"/>
      <c r="AA524" s="136"/>
    </row>
    <row r="525" spans="1:27" ht="12.7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c r="X525" s="136"/>
      <c r="Y525" s="136"/>
      <c r="Z525" s="136"/>
      <c r="AA525" s="136"/>
    </row>
    <row r="526" spans="1:27" ht="12.7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c r="X526" s="136"/>
      <c r="Y526" s="136"/>
      <c r="Z526" s="136"/>
      <c r="AA526" s="136"/>
    </row>
    <row r="527" spans="1:27" ht="12.7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c r="X527" s="136"/>
      <c r="Y527" s="136"/>
      <c r="Z527" s="136"/>
      <c r="AA527" s="136"/>
    </row>
    <row r="528" spans="1:27" ht="12.7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c r="X528" s="136"/>
      <c r="Y528" s="136"/>
      <c r="Z528" s="136"/>
      <c r="AA528" s="136"/>
    </row>
    <row r="529" spans="1:27" ht="12.7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c r="AA529" s="136"/>
    </row>
    <row r="530" spans="1:27" ht="12.7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c r="AA530" s="136"/>
    </row>
    <row r="531" spans="1:27" ht="12.7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c r="AA531" s="136"/>
    </row>
    <row r="532" spans="1:27" ht="12.7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c r="AA532" s="136"/>
    </row>
    <row r="533" spans="1:27" ht="12.7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c r="AA533" s="136"/>
    </row>
    <row r="534" spans="1:27" ht="12.7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c r="AA534" s="136"/>
    </row>
    <row r="535" spans="1:27" ht="12.7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c r="AA535" s="136"/>
    </row>
    <row r="536" spans="1:27" ht="12.7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c r="AA536" s="136"/>
    </row>
    <row r="537" spans="1:27" ht="12.7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c r="AA537" s="136"/>
    </row>
    <row r="538" spans="1:27" ht="12.7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c r="AA538" s="136"/>
    </row>
    <row r="539" spans="1:27" ht="12.7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c r="X539" s="136"/>
      <c r="Y539" s="136"/>
      <c r="Z539" s="136"/>
      <c r="AA539" s="136"/>
    </row>
    <row r="540" spans="1:27" ht="12.7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c r="AA540" s="136"/>
    </row>
    <row r="541" spans="1:27" ht="12.7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c r="AA541" s="136"/>
    </row>
    <row r="542" spans="1:27" ht="12.7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c r="X542" s="136"/>
      <c r="Y542" s="136"/>
      <c r="Z542" s="136"/>
      <c r="AA542" s="136"/>
    </row>
    <row r="543" spans="1:27" ht="12.7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c r="X543" s="136"/>
      <c r="Y543" s="136"/>
      <c r="Z543" s="136"/>
      <c r="AA543" s="136"/>
    </row>
    <row r="544" spans="1:27" ht="12.7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c r="AA544" s="136"/>
    </row>
    <row r="545" spans="1:27" ht="12.7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c r="X545" s="136"/>
      <c r="Y545" s="136"/>
      <c r="Z545" s="136"/>
      <c r="AA545" s="136"/>
    </row>
    <row r="546" spans="1:27" ht="12.7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c r="AA546" s="136"/>
    </row>
    <row r="547" spans="1:27" ht="12.7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c r="X547" s="136"/>
      <c r="Y547" s="136"/>
      <c r="Z547" s="136"/>
      <c r="AA547" s="136"/>
    </row>
    <row r="548" spans="1:27" ht="12.7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c r="X548" s="136"/>
      <c r="Y548" s="136"/>
      <c r="Z548" s="136"/>
      <c r="AA548" s="136"/>
    </row>
    <row r="549" spans="1:27" ht="12.7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c r="X549" s="136"/>
      <c r="Y549" s="136"/>
      <c r="Z549" s="136"/>
      <c r="AA549" s="136"/>
    </row>
    <row r="550" spans="1:27" ht="12.7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c r="AA550" s="136"/>
    </row>
    <row r="551" spans="1:27" ht="12.7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c r="X551" s="136"/>
      <c r="Y551" s="136"/>
      <c r="Z551" s="136"/>
      <c r="AA551" s="136"/>
    </row>
    <row r="552" spans="1:27" ht="12.7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c r="X552" s="136"/>
      <c r="Y552" s="136"/>
      <c r="Z552" s="136"/>
      <c r="AA552" s="136"/>
    </row>
    <row r="553" spans="1:27" ht="12.7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c r="AA553" s="136"/>
    </row>
    <row r="554" spans="1:27" ht="12.7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c r="AA554" s="136"/>
    </row>
    <row r="555" spans="1:27" ht="12.7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c r="X555" s="136"/>
      <c r="Y555" s="136"/>
      <c r="Z555" s="136"/>
      <c r="AA555" s="136"/>
    </row>
    <row r="556" spans="1:27" ht="12.7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c r="X556" s="136"/>
      <c r="Y556" s="136"/>
      <c r="Z556" s="136"/>
      <c r="AA556" s="136"/>
    </row>
    <row r="557" spans="1:27" ht="12.7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c r="X557" s="136"/>
      <c r="Y557" s="136"/>
      <c r="Z557" s="136"/>
      <c r="AA557" s="136"/>
    </row>
    <row r="558" spans="1:27" ht="12.7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c r="X558" s="136"/>
      <c r="Y558" s="136"/>
      <c r="Z558" s="136"/>
      <c r="AA558" s="136"/>
    </row>
    <row r="559" spans="1:27" ht="12.7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c r="X559" s="136"/>
      <c r="Y559" s="136"/>
      <c r="Z559" s="136"/>
      <c r="AA559" s="136"/>
    </row>
    <row r="560" spans="1:27" ht="12.7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c r="X560" s="136"/>
      <c r="Y560" s="136"/>
      <c r="Z560" s="136"/>
      <c r="AA560" s="136"/>
    </row>
    <row r="561" spans="1:27" ht="12.7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c r="X561" s="136"/>
      <c r="Y561" s="136"/>
      <c r="Z561" s="136"/>
      <c r="AA561" s="136"/>
    </row>
    <row r="562" spans="1:27" ht="12.7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c r="AA562" s="136"/>
    </row>
    <row r="563" spans="1:27" ht="12.7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c r="X563" s="136"/>
      <c r="Y563" s="136"/>
      <c r="Z563" s="136"/>
      <c r="AA563" s="136"/>
    </row>
    <row r="564" spans="1:27" ht="12.7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c r="X564" s="136"/>
      <c r="Y564" s="136"/>
      <c r="Z564" s="136"/>
      <c r="AA564" s="136"/>
    </row>
    <row r="565" spans="1:27" ht="12.7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c r="X565" s="136"/>
      <c r="Y565" s="136"/>
      <c r="Z565" s="136"/>
      <c r="AA565" s="136"/>
    </row>
    <row r="566" spans="1:27" ht="12.7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c r="AA566" s="136"/>
    </row>
    <row r="567" spans="1:27" ht="12.7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c r="AA567" s="136"/>
    </row>
    <row r="568" spans="1:27" ht="12.7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c r="AA568" s="136"/>
    </row>
    <row r="569" spans="1:27" ht="12.7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c r="AA569" s="136"/>
    </row>
    <row r="570" spans="1:27" ht="12.7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c r="AA570" s="136"/>
    </row>
    <row r="571" spans="1:27" ht="12.7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c r="AA571" s="136"/>
    </row>
    <row r="572" spans="1:27" ht="12.7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c r="AA572" s="136"/>
    </row>
    <row r="573" spans="1:27" ht="12.7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c r="AA573" s="136"/>
    </row>
    <row r="574" spans="1:27" ht="12.7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c r="AA574" s="136"/>
    </row>
    <row r="575" spans="1:27" ht="12.7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c r="AA575" s="136"/>
    </row>
    <row r="576" spans="1:27" ht="12.7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c r="X576" s="136"/>
      <c r="Y576" s="136"/>
      <c r="Z576" s="136"/>
      <c r="AA576" s="136"/>
    </row>
    <row r="577" spans="1:27" ht="12.7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c r="AA577" s="136"/>
    </row>
    <row r="578" spans="1:27" ht="12.7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c r="X578" s="136"/>
      <c r="Y578" s="136"/>
      <c r="Z578" s="136"/>
      <c r="AA578" s="136"/>
    </row>
    <row r="579" spans="1:27" ht="12.7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c r="X579" s="136"/>
      <c r="Y579" s="136"/>
      <c r="Z579" s="136"/>
      <c r="AA579" s="136"/>
    </row>
    <row r="580" spans="1:27" ht="12.7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c r="X580" s="136"/>
      <c r="Y580" s="136"/>
      <c r="Z580" s="136"/>
      <c r="AA580" s="136"/>
    </row>
    <row r="581" spans="1:27" ht="12.7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c r="X581" s="136"/>
      <c r="Y581" s="136"/>
      <c r="Z581" s="136"/>
      <c r="AA581" s="136"/>
    </row>
    <row r="582" spans="1:27" ht="12.7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c r="X582" s="136"/>
      <c r="Y582" s="136"/>
      <c r="Z582" s="136"/>
      <c r="AA582" s="136"/>
    </row>
    <row r="583" spans="1:27" ht="12.7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c r="AA583" s="136"/>
    </row>
    <row r="584" spans="1:27" ht="12.7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c r="X584" s="136"/>
      <c r="Y584" s="136"/>
      <c r="Z584" s="136"/>
      <c r="AA584" s="136"/>
    </row>
    <row r="585" spans="1:27" ht="12.7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c r="AA585" s="136"/>
    </row>
    <row r="586" spans="1:27" ht="12.7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c r="X586" s="136"/>
      <c r="Y586" s="136"/>
      <c r="Z586" s="136"/>
      <c r="AA586" s="136"/>
    </row>
    <row r="587" spans="1:27" ht="12.7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c r="X587" s="136"/>
      <c r="Y587" s="136"/>
      <c r="Z587" s="136"/>
      <c r="AA587" s="136"/>
    </row>
    <row r="588" spans="1:27" ht="12.7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c r="X588" s="136"/>
      <c r="Y588" s="136"/>
      <c r="Z588" s="136"/>
      <c r="AA588" s="136"/>
    </row>
    <row r="589" spans="1:27" ht="12.7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c r="X589" s="136"/>
      <c r="Y589" s="136"/>
      <c r="Z589" s="136"/>
      <c r="AA589" s="136"/>
    </row>
    <row r="590" spans="1:27" ht="12.7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c r="AA590" s="136"/>
    </row>
    <row r="591" spans="1:27" ht="12.7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c r="X591" s="136"/>
      <c r="Y591" s="136"/>
      <c r="Z591" s="136"/>
      <c r="AA591" s="136"/>
    </row>
    <row r="592" spans="1:27" ht="12.7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6"/>
      <c r="Z592" s="136"/>
      <c r="AA592" s="136"/>
    </row>
    <row r="593" spans="1:27" ht="12.7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c r="X593" s="136"/>
      <c r="Y593" s="136"/>
      <c r="Z593" s="136"/>
      <c r="AA593" s="136"/>
    </row>
    <row r="594" spans="1:27" ht="12.7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c r="AA594" s="136"/>
    </row>
    <row r="595" spans="1:27" ht="12.7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c r="X595" s="136"/>
      <c r="Y595" s="136"/>
      <c r="Z595" s="136"/>
      <c r="AA595" s="136"/>
    </row>
    <row r="596" spans="1:27" ht="12.7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c r="X596" s="136"/>
      <c r="Y596" s="136"/>
      <c r="Z596" s="136"/>
      <c r="AA596" s="136"/>
    </row>
    <row r="597" spans="1:27" ht="12.7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c r="X597" s="136"/>
      <c r="Y597" s="136"/>
      <c r="Z597" s="136"/>
      <c r="AA597" s="136"/>
    </row>
    <row r="598" spans="1:27" ht="12.7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c r="X598" s="136"/>
      <c r="Y598" s="136"/>
      <c r="Z598" s="136"/>
      <c r="AA598" s="136"/>
    </row>
    <row r="599" spans="1:27" ht="12.7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c r="X599" s="136"/>
      <c r="Y599" s="136"/>
      <c r="Z599" s="136"/>
      <c r="AA599" s="136"/>
    </row>
    <row r="600" spans="1:27" ht="12.7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c r="AA600" s="136"/>
    </row>
    <row r="601" spans="1:27" ht="12.7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c r="X601" s="136"/>
      <c r="Y601" s="136"/>
      <c r="Z601" s="136"/>
      <c r="AA601" s="136"/>
    </row>
    <row r="602" spans="1:27" ht="12.7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c r="X602" s="136"/>
      <c r="Y602" s="136"/>
      <c r="Z602" s="136"/>
      <c r="AA602" s="136"/>
    </row>
    <row r="603" spans="1:27" ht="12.7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c r="AA603" s="136"/>
    </row>
    <row r="604" spans="1:27" ht="12.7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c r="AA604" s="136"/>
    </row>
    <row r="605" spans="1:27" ht="12.7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c r="AA605" s="136"/>
    </row>
    <row r="606" spans="1:27" ht="12.7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c r="AA606" s="136"/>
    </row>
    <row r="607" spans="1:27" ht="12.7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c r="AA607" s="136"/>
    </row>
    <row r="608" spans="1:27" ht="12.7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c r="AA608" s="136"/>
    </row>
    <row r="609" spans="1:27" ht="12.7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c r="AA609" s="136"/>
    </row>
    <row r="610" spans="1:27" ht="12.7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c r="AA610" s="136"/>
    </row>
    <row r="611" spans="1:27" ht="12.7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c r="AA611" s="136"/>
    </row>
    <row r="612" spans="1:27" ht="12.7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c r="AA612" s="136"/>
    </row>
    <row r="613" spans="1:27" ht="12.7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c r="AA613" s="136"/>
    </row>
    <row r="614" spans="1:27" ht="12.7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c r="X614" s="136"/>
      <c r="Y614" s="136"/>
      <c r="Z614" s="136"/>
      <c r="AA614" s="136"/>
    </row>
    <row r="615" spans="1:27" ht="12.7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c r="X615" s="136"/>
      <c r="Y615" s="136"/>
      <c r="Z615" s="136"/>
      <c r="AA615" s="136"/>
    </row>
    <row r="616" spans="1:27" ht="12.7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c r="AA616" s="136"/>
    </row>
    <row r="617" spans="1:27" ht="12.7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c r="X617" s="136"/>
      <c r="Y617" s="136"/>
      <c r="Z617" s="136"/>
      <c r="AA617" s="136"/>
    </row>
    <row r="618" spans="1:27" ht="12.7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c r="X618" s="136"/>
      <c r="Y618" s="136"/>
      <c r="Z618" s="136"/>
      <c r="AA618" s="136"/>
    </row>
    <row r="619" spans="1:27" ht="12.7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c r="X619" s="136"/>
      <c r="Y619" s="136"/>
      <c r="Z619" s="136"/>
      <c r="AA619" s="136"/>
    </row>
    <row r="620" spans="1:27" ht="12.7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c r="X620" s="136"/>
      <c r="Y620" s="136"/>
      <c r="Z620" s="136"/>
      <c r="AA620" s="136"/>
    </row>
    <row r="621" spans="1:27" ht="12.7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c r="X621" s="136"/>
      <c r="Y621" s="136"/>
      <c r="Z621" s="136"/>
      <c r="AA621" s="136"/>
    </row>
    <row r="622" spans="1:27" ht="12.7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c r="AA622" s="136"/>
    </row>
    <row r="623" spans="1:27" ht="12.7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c r="AA623" s="136"/>
    </row>
    <row r="624" spans="1:27" ht="12.7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c r="X624" s="136"/>
      <c r="Y624" s="136"/>
      <c r="Z624" s="136"/>
      <c r="AA624" s="136"/>
    </row>
    <row r="625" spans="1:27" ht="12.7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c r="X625" s="136"/>
      <c r="Y625" s="136"/>
      <c r="Z625" s="136"/>
      <c r="AA625" s="136"/>
    </row>
    <row r="626" spans="1:27" ht="12.7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c r="X626" s="136"/>
      <c r="Y626" s="136"/>
      <c r="Z626" s="136"/>
      <c r="AA626" s="136"/>
    </row>
    <row r="627" spans="1:27" ht="12.7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c r="X627" s="136"/>
      <c r="Y627" s="136"/>
      <c r="Z627" s="136"/>
      <c r="AA627" s="136"/>
    </row>
    <row r="628" spans="1:27" ht="12.7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c r="X628" s="136"/>
      <c r="Y628" s="136"/>
      <c r="Z628" s="136"/>
      <c r="AA628" s="136"/>
    </row>
    <row r="629" spans="1:27" ht="12.7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c r="X629" s="136"/>
      <c r="Y629" s="136"/>
      <c r="Z629" s="136"/>
      <c r="AA629" s="136"/>
    </row>
    <row r="630" spans="1:27" ht="12.7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c r="X630" s="136"/>
      <c r="Y630" s="136"/>
      <c r="Z630" s="136"/>
      <c r="AA630" s="136"/>
    </row>
    <row r="631" spans="1:27" ht="12.7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c r="X631" s="136"/>
      <c r="Y631" s="136"/>
      <c r="Z631" s="136"/>
      <c r="AA631" s="136"/>
    </row>
    <row r="632" spans="1:27" ht="12.7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c r="X632" s="136"/>
      <c r="Y632" s="136"/>
      <c r="Z632" s="136"/>
      <c r="AA632" s="136"/>
    </row>
    <row r="633" spans="1:27" ht="12.7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c r="X633" s="136"/>
      <c r="Y633" s="136"/>
      <c r="Z633" s="136"/>
      <c r="AA633" s="136"/>
    </row>
    <row r="634" spans="1:27" ht="12.7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c r="X634" s="136"/>
      <c r="Y634" s="136"/>
      <c r="Z634" s="136"/>
      <c r="AA634" s="136"/>
    </row>
    <row r="635" spans="1:27" ht="12.7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c r="X635" s="136"/>
      <c r="Y635" s="136"/>
      <c r="Z635" s="136"/>
      <c r="AA635" s="136"/>
    </row>
    <row r="636" spans="1:27" ht="12.7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c r="X636" s="136"/>
      <c r="Y636" s="136"/>
      <c r="Z636" s="136"/>
      <c r="AA636" s="136"/>
    </row>
    <row r="637" spans="1:27" ht="12.7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c r="X637" s="136"/>
      <c r="Y637" s="136"/>
      <c r="Z637" s="136"/>
      <c r="AA637" s="136"/>
    </row>
    <row r="638" spans="1:27" ht="12.7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c r="X638" s="136"/>
      <c r="Y638" s="136"/>
      <c r="Z638" s="136"/>
      <c r="AA638" s="136"/>
    </row>
    <row r="639" spans="1:27" ht="12.7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c r="X639" s="136"/>
      <c r="Y639" s="136"/>
      <c r="Z639" s="136"/>
      <c r="AA639" s="136"/>
    </row>
    <row r="640" spans="1:27" ht="12.7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c r="AA640" s="136"/>
    </row>
    <row r="641" spans="1:27" ht="12.7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c r="AA641" s="136"/>
    </row>
    <row r="642" spans="1:27" ht="12.7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c r="AA642" s="136"/>
    </row>
    <row r="643" spans="1:27" ht="12.7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c r="AA643" s="136"/>
    </row>
    <row r="644" spans="1:27" ht="12.7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c r="AA644" s="136"/>
    </row>
    <row r="645" spans="1:27" ht="12.7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c r="AA645" s="136"/>
    </row>
    <row r="646" spans="1:27" ht="12.7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c r="AA646" s="136"/>
    </row>
    <row r="647" spans="1:27" ht="12.7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c r="AA647" s="136"/>
    </row>
    <row r="648" spans="1:27" ht="12.7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c r="AA648" s="136"/>
    </row>
    <row r="649" spans="1:27" ht="12.7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c r="AA649" s="136"/>
    </row>
    <row r="650" spans="1:27" ht="12.7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6"/>
      <c r="Z650" s="136"/>
      <c r="AA650" s="136"/>
    </row>
    <row r="651" spans="1:27" ht="12.7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c r="X651" s="136"/>
      <c r="Y651" s="136"/>
      <c r="Z651" s="136"/>
      <c r="AA651" s="136"/>
    </row>
    <row r="652" spans="1:27" ht="12.7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c r="X652" s="136"/>
      <c r="Y652" s="136"/>
      <c r="Z652" s="136"/>
      <c r="AA652" s="136"/>
    </row>
    <row r="653" spans="1:27" ht="12.7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c r="X653" s="136"/>
      <c r="Y653" s="136"/>
      <c r="Z653" s="136"/>
      <c r="AA653" s="136"/>
    </row>
    <row r="654" spans="1:27" ht="12.7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c r="X654" s="136"/>
      <c r="Y654" s="136"/>
      <c r="Z654" s="136"/>
      <c r="AA654" s="136"/>
    </row>
    <row r="655" spans="1:27" ht="12.7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c r="X655" s="136"/>
      <c r="Y655" s="136"/>
      <c r="Z655" s="136"/>
      <c r="AA655" s="136"/>
    </row>
    <row r="656" spans="1:27" ht="12.7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c r="X656" s="136"/>
      <c r="Y656" s="136"/>
      <c r="Z656" s="136"/>
      <c r="AA656" s="136"/>
    </row>
    <row r="657" spans="1:27" ht="12.7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c r="X657" s="136"/>
      <c r="Y657" s="136"/>
      <c r="Z657" s="136"/>
      <c r="AA657" s="136"/>
    </row>
    <row r="658" spans="1:27" ht="12.7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c r="X658" s="136"/>
      <c r="Y658" s="136"/>
      <c r="Z658" s="136"/>
      <c r="AA658" s="136"/>
    </row>
    <row r="659" spans="1:27" ht="12.7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c r="X659" s="136"/>
      <c r="Y659" s="136"/>
      <c r="Z659" s="136"/>
      <c r="AA659" s="136"/>
    </row>
    <row r="660" spans="1:27" ht="12.7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c r="X660" s="136"/>
      <c r="Y660" s="136"/>
      <c r="Z660" s="136"/>
      <c r="AA660" s="136"/>
    </row>
    <row r="661" spans="1:27" ht="12.7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c r="X661" s="136"/>
      <c r="Y661" s="136"/>
      <c r="Z661" s="136"/>
      <c r="AA661" s="136"/>
    </row>
    <row r="662" spans="1:27" ht="12.7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c r="X662" s="136"/>
      <c r="Y662" s="136"/>
      <c r="Z662" s="136"/>
      <c r="AA662" s="136"/>
    </row>
    <row r="663" spans="1:27" ht="12.7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c r="X663" s="136"/>
      <c r="Y663" s="136"/>
      <c r="Z663" s="136"/>
      <c r="AA663" s="136"/>
    </row>
    <row r="664" spans="1:27" ht="12.7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c r="AA664" s="136"/>
    </row>
    <row r="665" spans="1:27" ht="12.7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c r="X665" s="136"/>
      <c r="Y665" s="136"/>
      <c r="Z665" s="136"/>
      <c r="AA665" s="136"/>
    </row>
    <row r="666" spans="1:27" ht="12.7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c r="X666" s="136"/>
      <c r="Y666" s="136"/>
      <c r="Z666" s="136"/>
      <c r="AA666" s="136"/>
    </row>
    <row r="667" spans="1:27" ht="12.7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c r="X667" s="136"/>
      <c r="Y667" s="136"/>
      <c r="Z667" s="136"/>
      <c r="AA667" s="136"/>
    </row>
    <row r="668" spans="1:27" ht="12.7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c r="AA668" s="136"/>
    </row>
    <row r="669" spans="1:27" ht="12.7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c r="X669" s="136"/>
      <c r="Y669" s="136"/>
      <c r="Z669" s="136"/>
      <c r="AA669" s="136"/>
    </row>
    <row r="670" spans="1:27" ht="12.7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c r="X670" s="136"/>
      <c r="Y670" s="136"/>
      <c r="Z670" s="136"/>
      <c r="AA670" s="136"/>
    </row>
    <row r="671" spans="1:27" ht="12.7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c r="X671" s="136"/>
      <c r="Y671" s="136"/>
      <c r="Z671" s="136"/>
      <c r="AA671" s="136"/>
    </row>
    <row r="672" spans="1:27" ht="12.7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c r="X672" s="136"/>
      <c r="Y672" s="136"/>
      <c r="Z672" s="136"/>
      <c r="AA672" s="136"/>
    </row>
    <row r="673" spans="1:27" ht="12.7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c r="X673" s="136"/>
      <c r="Y673" s="136"/>
      <c r="Z673" s="136"/>
      <c r="AA673" s="136"/>
    </row>
    <row r="674" spans="1:27" ht="12.7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c r="X674" s="136"/>
      <c r="Y674" s="136"/>
      <c r="Z674" s="136"/>
      <c r="AA674" s="136"/>
    </row>
    <row r="675" spans="1:27" ht="12.7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c r="AA675" s="136"/>
    </row>
    <row r="676" spans="1:27" ht="12.7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c r="AA676" s="136"/>
    </row>
    <row r="677" spans="1:27" ht="12.7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c r="AA677" s="136"/>
    </row>
    <row r="678" spans="1:27" ht="12.7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c r="AA678" s="136"/>
    </row>
    <row r="679" spans="1:27" ht="12.7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c r="AA679" s="136"/>
    </row>
    <row r="680" spans="1:27" ht="12.7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c r="AA680" s="136"/>
    </row>
    <row r="681" spans="1:27" ht="12.7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c r="AA681" s="136"/>
    </row>
    <row r="682" spans="1:27" ht="12.7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c r="AA682" s="136"/>
    </row>
    <row r="683" spans="1:27" ht="12.7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c r="AA683" s="136"/>
    </row>
    <row r="684" spans="1:27" ht="12.7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c r="AA684" s="136"/>
    </row>
    <row r="685" spans="1:27" ht="12.7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c r="AA685" s="136"/>
    </row>
    <row r="686" spans="1:27" ht="12.7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c r="X686" s="136"/>
      <c r="Y686" s="136"/>
      <c r="Z686" s="136"/>
      <c r="AA686" s="136"/>
    </row>
    <row r="687" spans="1:27" ht="12.7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c r="X687" s="136"/>
      <c r="Y687" s="136"/>
      <c r="Z687" s="136"/>
      <c r="AA687" s="136"/>
    </row>
    <row r="688" spans="1:27" ht="12.7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c r="X688" s="136"/>
      <c r="Y688" s="136"/>
      <c r="Z688" s="136"/>
      <c r="AA688" s="136"/>
    </row>
    <row r="689" spans="1:27" ht="12.7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c r="X689" s="136"/>
      <c r="Y689" s="136"/>
      <c r="Z689" s="136"/>
      <c r="AA689" s="136"/>
    </row>
    <row r="690" spans="1:27" ht="12.7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c r="X690" s="136"/>
      <c r="Y690" s="136"/>
      <c r="Z690" s="136"/>
      <c r="AA690" s="136"/>
    </row>
    <row r="691" spans="1:27" ht="12.7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c r="X691" s="136"/>
      <c r="Y691" s="136"/>
      <c r="Z691" s="136"/>
      <c r="AA691" s="136"/>
    </row>
    <row r="692" spans="1:27" ht="12.7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c r="AA692" s="136"/>
    </row>
    <row r="693" spans="1:27" ht="12.7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6"/>
      <c r="Z693" s="136"/>
      <c r="AA693" s="136"/>
    </row>
    <row r="694" spans="1:27" ht="12.7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c r="X694" s="136"/>
      <c r="Y694" s="136"/>
      <c r="Z694" s="136"/>
      <c r="AA694" s="136"/>
    </row>
    <row r="695" spans="1:27" ht="12.7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c r="X695" s="136"/>
      <c r="Y695" s="136"/>
      <c r="Z695" s="136"/>
      <c r="AA695" s="136"/>
    </row>
    <row r="696" spans="1:27" ht="12.7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c r="X696" s="136"/>
      <c r="Y696" s="136"/>
      <c r="Z696" s="136"/>
      <c r="AA696" s="136"/>
    </row>
    <row r="697" spans="1:27" ht="12.7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c r="X697" s="136"/>
      <c r="Y697" s="136"/>
      <c r="Z697" s="136"/>
      <c r="AA697" s="136"/>
    </row>
    <row r="698" spans="1:27" ht="12.7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c r="X698" s="136"/>
      <c r="Y698" s="136"/>
      <c r="Z698" s="136"/>
      <c r="AA698" s="136"/>
    </row>
    <row r="699" spans="1:27" ht="12.7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c r="AA699" s="136"/>
    </row>
    <row r="700" spans="1:27" ht="12.7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c r="X700" s="136"/>
      <c r="Y700" s="136"/>
      <c r="Z700" s="136"/>
      <c r="AA700" s="136"/>
    </row>
    <row r="701" spans="1:27" ht="12.7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c r="X701" s="136"/>
      <c r="Y701" s="136"/>
      <c r="Z701" s="136"/>
      <c r="AA701" s="136"/>
    </row>
    <row r="702" spans="1:27" ht="12.7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c r="X702" s="136"/>
      <c r="Y702" s="136"/>
      <c r="Z702" s="136"/>
      <c r="AA702" s="136"/>
    </row>
    <row r="703" spans="1:27" ht="12.7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c r="X703" s="136"/>
      <c r="Y703" s="136"/>
      <c r="Z703" s="136"/>
      <c r="AA703" s="136"/>
    </row>
    <row r="704" spans="1:27" ht="12.7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c r="X704" s="136"/>
      <c r="Y704" s="136"/>
      <c r="Z704" s="136"/>
      <c r="AA704" s="136"/>
    </row>
    <row r="705" spans="1:27" ht="12.7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c r="X705" s="136"/>
      <c r="Y705" s="136"/>
      <c r="Z705" s="136"/>
      <c r="AA705" s="136"/>
    </row>
    <row r="706" spans="1:27" ht="12.7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c r="X706" s="136"/>
      <c r="Y706" s="136"/>
      <c r="Z706" s="136"/>
      <c r="AA706" s="136"/>
    </row>
    <row r="707" spans="1:27" ht="12.7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c r="X707" s="136"/>
      <c r="Y707" s="136"/>
      <c r="Z707" s="136"/>
      <c r="AA707" s="136"/>
    </row>
    <row r="708" spans="1:27" ht="12.7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c r="X708" s="136"/>
      <c r="Y708" s="136"/>
      <c r="Z708" s="136"/>
      <c r="AA708" s="136"/>
    </row>
    <row r="709" spans="1:27" ht="12.7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c r="X709" s="136"/>
      <c r="Y709" s="136"/>
      <c r="Z709" s="136"/>
      <c r="AA709" s="136"/>
    </row>
    <row r="710" spans="1:27" ht="12.7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c r="X710" s="136"/>
      <c r="Y710" s="136"/>
      <c r="Z710" s="136"/>
      <c r="AA710" s="136"/>
    </row>
    <row r="711" spans="1:27" ht="12.7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c r="X711" s="136"/>
      <c r="Y711" s="136"/>
      <c r="Z711" s="136"/>
      <c r="AA711" s="136"/>
    </row>
    <row r="712" spans="1:27" ht="12.7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c r="X712" s="136"/>
      <c r="Y712" s="136"/>
      <c r="Z712" s="136"/>
      <c r="AA712" s="136"/>
    </row>
    <row r="713" spans="1:27" ht="12.7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c r="X713" s="136"/>
      <c r="Y713" s="136"/>
      <c r="Z713" s="136"/>
      <c r="AA713" s="136"/>
    </row>
    <row r="714" spans="1:27" ht="12.7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c r="AA714" s="136"/>
    </row>
    <row r="715" spans="1:27" ht="12.7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c r="X715" s="136"/>
      <c r="Y715" s="136"/>
      <c r="Z715" s="136"/>
      <c r="AA715" s="136"/>
    </row>
    <row r="716" spans="1:27" ht="12.7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c r="X716" s="136"/>
      <c r="Y716" s="136"/>
      <c r="Z716" s="136"/>
      <c r="AA716" s="136"/>
    </row>
    <row r="717" spans="1:27" ht="12.7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c r="X717" s="136"/>
      <c r="Y717" s="136"/>
      <c r="Z717" s="136"/>
      <c r="AA717" s="136"/>
    </row>
    <row r="718" spans="1:27" ht="12.7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c r="X718" s="136"/>
      <c r="Y718" s="136"/>
      <c r="Z718" s="136"/>
      <c r="AA718" s="136"/>
    </row>
    <row r="719" spans="1:27" ht="12.7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c r="X719" s="136"/>
      <c r="Y719" s="136"/>
      <c r="Z719" s="136"/>
      <c r="AA719" s="136"/>
    </row>
    <row r="720" spans="1:27" ht="12.7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c r="X720" s="136"/>
      <c r="Y720" s="136"/>
      <c r="Z720" s="136"/>
      <c r="AA720" s="136"/>
    </row>
    <row r="721" spans="1:27" ht="12.7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c r="X721" s="136"/>
      <c r="Y721" s="136"/>
      <c r="Z721" s="136"/>
      <c r="AA721" s="136"/>
    </row>
    <row r="722" spans="1:27" ht="12.7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c r="X722" s="136"/>
      <c r="Y722" s="136"/>
      <c r="Z722" s="136"/>
      <c r="AA722" s="136"/>
    </row>
    <row r="723" spans="1:27" ht="12.7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c r="X723" s="136"/>
      <c r="Y723" s="136"/>
      <c r="Z723" s="136"/>
      <c r="AA723" s="136"/>
    </row>
    <row r="724" spans="1:27" ht="12.7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c r="X724" s="136"/>
      <c r="Y724" s="136"/>
      <c r="Z724" s="136"/>
      <c r="AA724" s="136"/>
    </row>
    <row r="725" spans="1:27" ht="12.7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c r="X725" s="136"/>
      <c r="Y725" s="136"/>
      <c r="Z725" s="136"/>
      <c r="AA725" s="136"/>
    </row>
    <row r="726" spans="1:27" ht="12.7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c r="AA726" s="136"/>
    </row>
    <row r="727" spans="1:27" ht="12.7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c r="AA727" s="136"/>
    </row>
    <row r="728" spans="1:27" ht="12.7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c r="X728" s="136"/>
      <c r="Y728" s="136"/>
      <c r="Z728" s="136"/>
      <c r="AA728" s="136"/>
    </row>
    <row r="729" spans="1:27" ht="12.7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c r="X729" s="136"/>
      <c r="Y729" s="136"/>
      <c r="Z729" s="136"/>
      <c r="AA729" s="136"/>
    </row>
    <row r="730" spans="1:27" ht="12.7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c r="X730" s="136"/>
      <c r="Y730" s="136"/>
      <c r="Z730" s="136"/>
      <c r="AA730" s="136"/>
    </row>
    <row r="731" spans="1:27" ht="12.7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c r="AA731" s="136"/>
    </row>
    <row r="732" spans="1:27" ht="12.7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c r="X732" s="136"/>
      <c r="Y732" s="136"/>
      <c r="Z732" s="136"/>
      <c r="AA732" s="136"/>
    </row>
    <row r="733" spans="1:27" ht="12.7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c r="X733" s="136"/>
      <c r="Y733" s="136"/>
      <c r="Z733" s="136"/>
      <c r="AA733" s="136"/>
    </row>
    <row r="734" spans="1:27" ht="12.7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c r="X734" s="136"/>
      <c r="Y734" s="136"/>
      <c r="Z734" s="136"/>
      <c r="AA734" s="136"/>
    </row>
    <row r="735" spans="1:27" ht="12.7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c r="X735" s="136"/>
      <c r="Y735" s="136"/>
      <c r="Z735" s="136"/>
      <c r="AA735" s="136"/>
    </row>
    <row r="736" spans="1:27" ht="12.7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c r="X736" s="136"/>
      <c r="Y736" s="136"/>
      <c r="Z736" s="136"/>
      <c r="AA736" s="136"/>
    </row>
    <row r="737" spans="1:27" ht="12.7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c r="X737" s="136"/>
      <c r="Y737" s="136"/>
      <c r="Z737" s="136"/>
      <c r="AA737" s="136"/>
    </row>
    <row r="738" spans="1:27" ht="12.7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c r="X738" s="136"/>
      <c r="Y738" s="136"/>
      <c r="Z738" s="136"/>
      <c r="AA738" s="136"/>
    </row>
    <row r="739" spans="1:27" ht="12.7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c r="AA739" s="136"/>
    </row>
    <row r="740" spans="1:27" ht="12.7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c r="X740" s="136"/>
      <c r="Y740" s="136"/>
      <c r="Z740" s="136"/>
      <c r="AA740" s="136"/>
    </row>
    <row r="741" spans="1:27" ht="12.7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c r="X741" s="136"/>
      <c r="Y741" s="136"/>
      <c r="Z741" s="136"/>
      <c r="AA741" s="136"/>
    </row>
    <row r="742" spans="1:27" ht="12.7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c r="X742" s="136"/>
      <c r="Y742" s="136"/>
      <c r="Z742" s="136"/>
      <c r="AA742" s="136"/>
    </row>
    <row r="743" spans="1:27" ht="12.7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c r="X743" s="136"/>
      <c r="Y743" s="136"/>
      <c r="Z743" s="136"/>
      <c r="AA743" s="136"/>
    </row>
    <row r="744" spans="1:27" ht="12.7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c r="X744" s="136"/>
      <c r="Y744" s="136"/>
      <c r="Z744" s="136"/>
      <c r="AA744" s="136"/>
    </row>
    <row r="745" spans="1:27" ht="12.7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c r="X745" s="136"/>
      <c r="Y745" s="136"/>
      <c r="Z745" s="136"/>
      <c r="AA745" s="136"/>
    </row>
    <row r="746" spans="1:27" ht="12.7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c r="X746" s="136"/>
      <c r="Y746" s="136"/>
      <c r="Z746" s="136"/>
      <c r="AA746" s="136"/>
    </row>
    <row r="747" spans="1:27" ht="12.7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c r="X747" s="136"/>
      <c r="Y747" s="136"/>
      <c r="Z747" s="136"/>
      <c r="AA747" s="136"/>
    </row>
    <row r="748" spans="1:27" ht="12.7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c r="X748" s="136"/>
      <c r="Y748" s="136"/>
      <c r="Z748" s="136"/>
      <c r="AA748" s="136"/>
    </row>
    <row r="749" spans="1:27" ht="12.7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c r="X749" s="136"/>
      <c r="Y749" s="136"/>
      <c r="Z749" s="136"/>
      <c r="AA749" s="136"/>
    </row>
    <row r="750" spans="1:27" ht="12.7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c r="X750" s="136"/>
      <c r="Y750" s="136"/>
      <c r="Z750" s="136"/>
      <c r="AA750" s="136"/>
    </row>
    <row r="751" spans="1:27" ht="12.7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c r="X751" s="136"/>
      <c r="Y751" s="136"/>
      <c r="Z751" s="136"/>
      <c r="AA751" s="136"/>
    </row>
    <row r="752" spans="1:27" ht="12.7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c r="X752" s="136"/>
      <c r="Y752" s="136"/>
      <c r="Z752" s="136"/>
      <c r="AA752" s="136"/>
    </row>
    <row r="753" spans="1:27" ht="12.7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c r="X753" s="136"/>
      <c r="Y753" s="136"/>
      <c r="Z753" s="136"/>
      <c r="AA753" s="136"/>
    </row>
    <row r="754" spans="1:27" ht="12.7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c r="X754" s="136"/>
      <c r="Y754" s="136"/>
      <c r="Z754" s="136"/>
      <c r="AA754" s="136"/>
    </row>
    <row r="755" spans="1:27" ht="12.7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c r="X755" s="136"/>
      <c r="Y755" s="136"/>
      <c r="Z755" s="136"/>
      <c r="AA755" s="136"/>
    </row>
    <row r="756" spans="1:27" ht="12.7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c r="X756" s="136"/>
      <c r="Y756" s="136"/>
      <c r="Z756" s="136"/>
      <c r="AA756" s="136"/>
    </row>
    <row r="757" spans="1:27" ht="12.7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c r="X757" s="136"/>
      <c r="Y757" s="136"/>
      <c r="Z757" s="136"/>
      <c r="AA757" s="136"/>
    </row>
    <row r="758" spans="1:27" ht="12.7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c r="X758" s="136"/>
      <c r="Y758" s="136"/>
      <c r="Z758" s="136"/>
      <c r="AA758" s="136"/>
    </row>
    <row r="759" spans="1:27" ht="12.7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c r="AA759" s="136"/>
    </row>
    <row r="760" spans="1:27" ht="12.7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c r="X760" s="136"/>
      <c r="Y760" s="136"/>
      <c r="Z760" s="136"/>
      <c r="AA760" s="136"/>
    </row>
    <row r="761" spans="1:27" ht="12.7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c r="X761" s="136"/>
      <c r="Y761" s="136"/>
      <c r="Z761" s="136"/>
      <c r="AA761" s="136"/>
    </row>
    <row r="762" spans="1:27" ht="12.7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c r="X762" s="136"/>
      <c r="Y762" s="136"/>
      <c r="Z762" s="136"/>
      <c r="AA762" s="136"/>
    </row>
    <row r="763" spans="1:27" ht="12.7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c r="X763" s="136"/>
      <c r="Y763" s="136"/>
      <c r="Z763" s="136"/>
      <c r="AA763" s="136"/>
    </row>
    <row r="764" spans="1:27" ht="12.7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c r="X764" s="136"/>
      <c r="Y764" s="136"/>
      <c r="Z764" s="136"/>
      <c r="AA764" s="136"/>
    </row>
    <row r="765" spans="1:27" ht="12.7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c r="AA765" s="136"/>
    </row>
    <row r="766" spans="1:27" ht="12.7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c r="X766" s="136"/>
      <c r="Y766" s="136"/>
      <c r="Z766" s="136"/>
      <c r="AA766" s="136"/>
    </row>
    <row r="767" spans="1:27" ht="12.7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c r="X767" s="136"/>
      <c r="Y767" s="136"/>
      <c r="Z767" s="136"/>
      <c r="AA767" s="136"/>
    </row>
    <row r="768" spans="1:27" ht="12.7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c r="X768" s="136"/>
      <c r="Y768" s="136"/>
      <c r="Z768" s="136"/>
      <c r="AA768" s="136"/>
    </row>
    <row r="769" spans="1:27" ht="12.7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c r="X769" s="136"/>
      <c r="Y769" s="136"/>
      <c r="Z769" s="136"/>
      <c r="AA769" s="136"/>
    </row>
    <row r="770" spans="1:27" ht="12.7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c r="X770" s="136"/>
      <c r="Y770" s="136"/>
      <c r="Z770" s="136"/>
      <c r="AA770" s="136"/>
    </row>
    <row r="771" spans="1:27" ht="12.7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c r="X771" s="136"/>
      <c r="Y771" s="136"/>
      <c r="Z771" s="136"/>
      <c r="AA771" s="136"/>
    </row>
    <row r="772" spans="1:27" ht="12.7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c r="X772" s="136"/>
      <c r="Y772" s="136"/>
      <c r="Z772" s="136"/>
      <c r="AA772" s="136"/>
    </row>
    <row r="773" spans="1:27" ht="12.7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c r="X773" s="136"/>
      <c r="Y773" s="136"/>
      <c r="Z773" s="136"/>
      <c r="AA773" s="136"/>
    </row>
    <row r="774" spans="1:27" ht="12.7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c r="X774" s="136"/>
      <c r="Y774" s="136"/>
      <c r="Z774" s="136"/>
      <c r="AA774" s="136"/>
    </row>
    <row r="775" spans="1:27" ht="12.7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c r="X775" s="136"/>
      <c r="Y775" s="136"/>
      <c r="Z775" s="136"/>
      <c r="AA775" s="136"/>
    </row>
    <row r="776" spans="1:27" ht="12.7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c r="AA776" s="136"/>
    </row>
    <row r="777" spans="1:27" ht="12.7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c r="X777" s="136"/>
      <c r="Y777" s="136"/>
      <c r="Z777" s="136"/>
      <c r="AA777" s="136"/>
    </row>
    <row r="778" spans="1:27" ht="12.7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c r="X778" s="136"/>
      <c r="Y778" s="136"/>
      <c r="Z778" s="136"/>
      <c r="AA778" s="136"/>
    </row>
    <row r="779" spans="1:27" ht="12.7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c r="X779" s="136"/>
      <c r="Y779" s="136"/>
      <c r="Z779" s="136"/>
      <c r="AA779" s="136"/>
    </row>
    <row r="780" spans="1:27" ht="12.7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c r="X780" s="136"/>
      <c r="Y780" s="136"/>
      <c r="Z780" s="136"/>
      <c r="AA780" s="136"/>
    </row>
    <row r="781" spans="1:27" ht="12.7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c r="X781" s="136"/>
      <c r="Y781" s="136"/>
      <c r="Z781" s="136"/>
      <c r="AA781" s="136"/>
    </row>
    <row r="782" spans="1:27" ht="12.7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c r="X782" s="136"/>
      <c r="Y782" s="136"/>
      <c r="Z782" s="136"/>
      <c r="AA782" s="136"/>
    </row>
    <row r="783" spans="1:27" ht="12.7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c r="X783" s="136"/>
      <c r="Y783" s="136"/>
      <c r="Z783" s="136"/>
      <c r="AA783" s="136"/>
    </row>
    <row r="784" spans="1:27" ht="12.7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c r="X784" s="136"/>
      <c r="Y784" s="136"/>
      <c r="Z784" s="136"/>
      <c r="AA784" s="136"/>
    </row>
    <row r="785" spans="1:27" ht="12.7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c r="X785" s="136"/>
      <c r="Y785" s="136"/>
      <c r="Z785" s="136"/>
      <c r="AA785" s="136"/>
    </row>
    <row r="786" spans="1:27" ht="12.7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c r="X786" s="136"/>
      <c r="Y786" s="136"/>
      <c r="Z786" s="136"/>
      <c r="AA786" s="136"/>
    </row>
    <row r="787" spans="1:27" ht="12.7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c r="X787" s="136"/>
      <c r="Y787" s="136"/>
      <c r="Z787" s="136"/>
      <c r="AA787" s="136"/>
    </row>
    <row r="788" spans="1:27" ht="12.7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c r="X788" s="136"/>
      <c r="Y788" s="136"/>
      <c r="Z788" s="136"/>
      <c r="AA788" s="136"/>
    </row>
    <row r="789" spans="1:27" ht="12.7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c r="X789" s="136"/>
      <c r="Y789" s="136"/>
      <c r="Z789" s="136"/>
      <c r="AA789" s="136"/>
    </row>
    <row r="790" spans="1:27" ht="12.7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c r="X790" s="136"/>
      <c r="Y790" s="136"/>
      <c r="Z790" s="136"/>
      <c r="AA790" s="136"/>
    </row>
    <row r="791" spans="1:27" ht="12.7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c r="X791" s="136"/>
      <c r="Y791" s="136"/>
      <c r="Z791" s="136"/>
      <c r="AA791" s="136"/>
    </row>
    <row r="792" spans="1:27" ht="12.7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c r="AA792" s="136"/>
    </row>
    <row r="793" spans="1:27" ht="12.7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c r="X793" s="136"/>
      <c r="Y793" s="136"/>
      <c r="Z793" s="136"/>
      <c r="AA793" s="136"/>
    </row>
    <row r="794" spans="1:27" ht="12.7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c r="X794" s="136"/>
      <c r="Y794" s="136"/>
      <c r="Z794" s="136"/>
      <c r="AA794" s="136"/>
    </row>
    <row r="795" spans="1:27" ht="12.7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c r="X795" s="136"/>
      <c r="Y795" s="136"/>
      <c r="Z795" s="136"/>
      <c r="AA795" s="136"/>
    </row>
    <row r="796" spans="1:27" ht="12.7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c r="X796" s="136"/>
      <c r="Y796" s="136"/>
      <c r="Z796" s="136"/>
      <c r="AA796" s="136"/>
    </row>
    <row r="797" spans="1:27" ht="12.7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c r="X797" s="136"/>
      <c r="Y797" s="136"/>
      <c r="Z797" s="136"/>
      <c r="AA797" s="136"/>
    </row>
    <row r="798" spans="1:27" ht="12.7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c r="X798" s="136"/>
      <c r="Y798" s="136"/>
      <c r="Z798" s="136"/>
      <c r="AA798" s="136"/>
    </row>
    <row r="799" spans="1:27" ht="12.7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c r="X799" s="136"/>
      <c r="Y799" s="136"/>
      <c r="Z799" s="136"/>
      <c r="AA799" s="136"/>
    </row>
    <row r="800" spans="1:27" ht="12.7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c r="X800" s="136"/>
      <c r="Y800" s="136"/>
      <c r="Z800" s="136"/>
      <c r="AA800" s="136"/>
    </row>
    <row r="801" spans="1:27" ht="12.7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c r="X801" s="136"/>
      <c r="Y801" s="136"/>
      <c r="Z801" s="136"/>
      <c r="AA801" s="136"/>
    </row>
    <row r="802" spans="1:27" ht="12.7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c r="X802" s="136"/>
      <c r="Y802" s="136"/>
      <c r="Z802" s="136"/>
      <c r="AA802" s="136"/>
    </row>
    <row r="803" spans="1:27" ht="12.7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c r="X803" s="136"/>
      <c r="Y803" s="136"/>
      <c r="Z803" s="136"/>
      <c r="AA803" s="136"/>
    </row>
    <row r="804" spans="1:27" ht="12.7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c r="X804" s="136"/>
      <c r="Y804" s="136"/>
      <c r="Z804" s="136"/>
      <c r="AA804" s="136"/>
    </row>
    <row r="805" spans="1:27" ht="12.7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c r="X805" s="136"/>
      <c r="Y805" s="136"/>
      <c r="Z805" s="136"/>
      <c r="AA805" s="136"/>
    </row>
    <row r="806" spans="1:27" ht="12.7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c r="X806" s="136"/>
      <c r="Y806" s="136"/>
      <c r="Z806" s="136"/>
      <c r="AA806" s="136"/>
    </row>
    <row r="807" spans="1:27" ht="12.7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c r="X807" s="136"/>
      <c r="Y807" s="136"/>
      <c r="Z807" s="136"/>
      <c r="AA807" s="136"/>
    </row>
    <row r="808" spans="1:27" ht="12.7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c r="X808" s="136"/>
      <c r="Y808" s="136"/>
      <c r="Z808" s="136"/>
      <c r="AA808" s="136"/>
    </row>
    <row r="809" spans="1:27" ht="12.7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c r="X809" s="136"/>
      <c r="Y809" s="136"/>
      <c r="Z809" s="136"/>
      <c r="AA809" s="136"/>
    </row>
    <row r="810" spans="1:27" ht="12.7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c r="X810" s="136"/>
      <c r="Y810" s="136"/>
      <c r="Z810" s="136"/>
      <c r="AA810" s="136"/>
    </row>
    <row r="811" spans="1:27" ht="12.7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c r="X811" s="136"/>
      <c r="Y811" s="136"/>
      <c r="Z811" s="136"/>
      <c r="AA811" s="136"/>
    </row>
    <row r="812" spans="1:27" ht="12.7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c r="X812" s="136"/>
      <c r="Y812" s="136"/>
      <c r="Z812" s="136"/>
      <c r="AA812" s="136"/>
    </row>
    <row r="813" spans="1:27" ht="12.7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c r="X813" s="136"/>
      <c r="Y813" s="136"/>
      <c r="Z813" s="136"/>
      <c r="AA813" s="136"/>
    </row>
    <row r="814" spans="1:27" ht="12.7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c r="X814" s="136"/>
      <c r="Y814" s="136"/>
      <c r="Z814" s="136"/>
      <c r="AA814" s="136"/>
    </row>
    <row r="815" spans="1:27" ht="12.7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c r="X815" s="136"/>
      <c r="Y815" s="136"/>
      <c r="Z815" s="136"/>
      <c r="AA815" s="136"/>
    </row>
    <row r="816" spans="1:27" ht="12.7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c r="X816" s="136"/>
      <c r="Y816" s="136"/>
      <c r="Z816" s="136"/>
      <c r="AA816" s="136"/>
    </row>
    <row r="817" spans="1:27" ht="12.7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c r="X817" s="136"/>
      <c r="Y817" s="136"/>
      <c r="Z817" s="136"/>
      <c r="AA817" s="136"/>
    </row>
    <row r="818" spans="1:27" ht="12.7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c r="X818" s="136"/>
      <c r="Y818" s="136"/>
      <c r="Z818" s="136"/>
      <c r="AA818" s="136"/>
    </row>
    <row r="819" spans="1:27" ht="12.7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c r="X819" s="136"/>
      <c r="Y819" s="136"/>
      <c r="Z819" s="136"/>
      <c r="AA819" s="136"/>
    </row>
    <row r="820" spans="1:27" ht="12.7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c r="AA820" s="136"/>
    </row>
    <row r="821" spans="1:27" ht="12.7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c r="X821" s="136"/>
      <c r="Y821" s="136"/>
      <c r="Z821" s="136"/>
      <c r="AA821" s="136"/>
    </row>
    <row r="822" spans="1:27" ht="12.7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c r="X822" s="136"/>
      <c r="Y822" s="136"/>
      <c r="Z822" s="136"/>
      <c r="AA822" s="136"/>
    </row>
    <row r="823" spans="1:27" ht="12.7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c r="X823" s="136"/>
      <c r="Y823" s="136"/>
      <c r="Z823" s="136"/>
      <c r="AA823" s="136"/>
    </row>
    <row r="824" spans="1:27" ht="12.7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c r="X824" s="136"/>
      <c r="Y824" s="136"/>
      <c r="Z824" s="136"/>
      <c r="AA824" s="136"/>
    </row>
    <row r="825" spans="1:27" ht="12.7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c r="X825" s="136"/>
      <c r="Y825" s="136"/>
      <c r="Z825" s="136"/>
      <c r="AA825" s="136"/>
    </row>
    <row r="826" spans="1:27" ht="12.7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c r="X826" s="136"/>
      <c r="Y826" s="136"/>
      <c r="Z826" s="136"/>
      <c r="AA826" s="136"/>
    </row>
    <row r="827" spans="1:27" ht="12.7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c r="X827" s="136"/>
      <c r="Y827" s="136"/>
      <c r="Z827" s="136"/>
      <c r="AA827" s="136"/>
    </row>
    <row r="828" spans="1:27" ht="12.7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c r="X828" s="136"/>
      <c r="Y828" s="136"/>
      <c r="Z828" s="136"/>
      <c r="AA828" s="136"/>
    </row>
    <row r="829" spans="1:27" ht="12.7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c r="X829" s="136"/>
      <c r="Y829" s="136"/>
      <c r="Z829" s="136"/>
      <c r="AA829" s="136"/>
    </row>
    <row r="830" spans="1:27" ht="12.7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c r="X830" s="136"/>
      <c r="Y830" s="136"/>
      <c r="Z830" s="136"/>
      <c r="AA830" s="136"/>
    </row>
    <row r="831" spans="1:27" ht="12.7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c r="X831" s="136"/>
      <c r="Y831" s="136"/>
      <c r="Z831" s="136"/>
      <c r="AA831" s="136"/>
    </row>
    <row r="832" spans="1:27" ht="12.7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c r="X832" s="136"/>
      <c r="Y832" s="136"/>
      <c r="Z832" s="136"/>
      <c r="AA832" s="136"/>
    </row>
    <row r="833" spans="1:27" ht="12.7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c r="X833" s="136"/>
      <c r="Y833" s="136"/>
      <c r="Z833" s="136"/>
      <c r="AA833" s="136"/>
    </row>
    <row r="834" spans="1:27" ht="12.7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c r="X834" s="136"/>
      <c r="Y834" s="136"/>
      <c r="Z834" s="136"/>
      <c r="AA834" s="136"/>
    </row>
    <row r="835" spans="1:27" ht="12.7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c r="X835" s="136"/>
      <c r="Y835" s="136"/>
      <c r="Z835" s="136"/>
      <c r="AA835" s="136"/>
    </row>
    <row r="836" spans="1:27" ht="12.7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c r="X836" s="136"/>
      <c r="Y836" s="136"/>
      <c r="Z836" s="136"/>
      <c r="AA836" s="136"/>
    </row>
    <row r="837" spans="1:27" ht="12.7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c r="X837" s="136"/>
      <c r="Y837" s="136"/>
      <c r="Z837" s="136"/>
      <c r="AA837" s="136"/>
    </row>
    <row r="838" spans="1:27" ht="12.7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c r="X838" s="136"/>
      <c r="Y838" s="136"/>
      <c r="Z838" s="136"/>
      <c r="AA838" s="136"/>
    </row>
    <row r="839" spans="1:27" ht="12.7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c r="AA839" s="136"/>
    </row>
    <row r="840" spans="1:27" ht="12.7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c r="AA840" s="136"/>
    </row>
    <row r="841" spans="1:27" ht="12.7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c r="X841" s="136"/>
      <c r="Y841" s="136"/>
      <c r="Z841" s="136"/>
      <c r="AA841" s="136"/>
    </row>
    <row r="842" spans="1:27" ht="12.7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c r="X842" s="136"/>
      <c r="Y842" s="136"/>
      <c r="Z842" s="136"/>
      <c r="AA842" s="136"/>
    </row>
    <row r="843" spans="1:27" ht="12.7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c r="X843" s="136"/>
      <c r="Y843" s="136"/>
      <c r="Z843" s="136"/>
      <c r="AA843" s="136"/>
    </row>
    <row r="844" spans="1:27" ht="12.7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c r="X844" s="136"/>
      <c r="Y844" s="136"/>
      <c r="Z844" s="136"/>
      <c r="AA844" s="136"/>
    </row>
    <row r="845" spans="1:27" ht="12.7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c r="X845" s="136"/>
      <c r="Y845" s="136"/>
      <c r="Z845" s="136"/>
      <c r="AA845" s="136"/>
    </row>
    <row r="846" spans="1:27" ht="12.7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c r="X846" s="136"/>
      <c r="Y846" s="136"/>
      <c r="Z846" s="136"/>
      <c r="AA846" s="136"/>
    </row>
    <row r="847" spans="1:27" ht="12.7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c r="X847" s="136"/>
      <c r="Y847" s="136"/>
      <c r="Z847" s="136"/>
      <c r="AA847" s="136"/>
    </row>
    <row r="848" spans="1:27" ht="12.7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c r="X848" s="136"/>
      <c r="Y848" s="136"/>
      <c r="Z848" s="136"/>
      <c r="AA848" s="136"/>
    </row>
    <row r="849" spans="1:27" ht="12.7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c r="X849" s="136"/>
      <c r="Y849" s="136"/>
      <c r="Z849" s="136"/>
      <c r="AA849" s="136"/>
    </row>
    <row r="850" spans="1:27" ht="12.7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c r="X850" s="136"/>
      <c r="Y850" s="136"/>
      <c r="Z850" s="136"/>
      <c r="AA850" s="136"/>
    </row>
    <row r="851" spans="1:27" ht="12.7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c r="X851" s="136"/>
      <c r="Y851" s="136"/>
      <c r="Z851" s="136"/>
      <c r="AA851" s="136"/>
    </row>
    <row r="852" spans="1:27" ht="12.7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c r="X852" s="136"/>
      <c r="Y852" s="136"/>
      <c r="Z852" s="136"/>
      <c r="AA852" s="136"/>
    </row>
    <row r="853" spans="1:27" ht="12.7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c r="X853" s="136"/>
      <c r="Y853" s="136"/>
      <c r="Z853" s="136"/>
      <c r="AA853" s="136"/>
    </row>
    <row r="854" spans="1:27" ht="12.7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c r="AA854" s="136"/>
    </row>
    <row r="855" spans="1:27" ht="12.7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c r="X855" s="136"/>
      <c r="Y855" s="136"/>
      <c r="Z855" s="136"/>
      <c r="AA855" s="136"/>
    </row>
    <row r="856" spans="1:27" ht="12.7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c r="X856" s="136"/>
      <c r="Y856" s="136"/>
      <c r="Z856" s="136"/>
      <c r="AA856" s="136"/>
    </row>
    <row r="857" spans="1:27" ht="12.7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c r="X857" s="136"/>
      <c r="Y857" s="136"/>
      <c r="Z857" s="136"/>
      <c r="AA857" s="136"/>
    </row>
    <row r="858" spans="1:27" ht="12.7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c r="X858" s="136"/>
      <c r="Y858" s="136"/>
      <c r="Z858" s="136"/>
      <c r="AA858" s="136"/>
    </row>
    <row r="859" spans="1:27" ht="12.7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c r="X859" s="136"/>
      <c r="Y859" s="136"/>
      <c r="Z859" s="136"/>
      <c r="AA859" s="136"/>
    </row>
    <row r="860" spans="1:27" ht="12.7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c r="X860" s="136"/>
      <c r="Y860" s="136"/>
      <c r="Z860" s="136"/>
      <c r="AA860" s="136"/>
    </row>
    <row r="861" spans="1:27" ht="12.7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c r="X861" s="136"/>
      <c r="Y861" s="136"/>
      <c r="Z861" s="136"/>
      <c r="AA861" s="136"/>
    </row>
    <row r="862" spans="1:27" ht="12.7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c r="X862" s="136"/>
      <c r="Y862" s="136"/>
      <c r="Z862" s="136"/>
      <c r="AA862" s="136"/>
    </row>
    <row r="863" spans="1:27" ht="12.7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c r="X863" s="136"/>
      <c r="Y863" s="136"/>
      <c r="Z863" s="136"/>
      <c r="AA863" s="136"/>
    </row>
    <row r="864" spans="1:27" ht="12.7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c r="X864" s="136"/>
      <c r="Y864" s="136"/>
      <c r="Z864" s="136"/>
      <c r="AA864" s="136"/>
    </row>
    <row r="865" spans="1:27" ht="12.7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c r="X865" s="136"/>
      <c r="Y865" s="136"/>
      <c r="Z865" s="136"/>
      <c r="AA865" s="136"/>
    </row>
    <row r="866" spans="1:27" ht="12.7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c r="AA866" s="136"/>
    </row>
    <row r="867" spans="1:27" ht="12.7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c r="X867" s="136"/>
      <c r="Y867" s="136"/>
      <c r="Z867" s="136"/>
      <c r="AA867" s="136"/>
    </row>
    <row r="868" spans="1:27" ht="12.7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c r="X868" s="136"/>
      <c r="Y868" s="136"/>
      <c r="Z868" s="136"/>
      <c r="AA868" s="136"/>
    </row>
    <row r="869" spans="1:27" ht="12.7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c r="X869" s="136"/>
      <c r="Y869" s="136"/>
      <c r="Z869" s="136"/>
      <c r="AA869" s="136"/>
    </row>
    <row r="870" spans="1:27" ht="12.7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c r="AA870" s="136"/>
    </row>
    <row r="871" spans="1:27" ht="12.7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c r="X871" s="136"/>
      <c r="Y871" s="136"/>
      <c r="Z871" s="136"/>
      <c r="AA871" s="136"/>
    </row>
    <row r="872" spans="1:27" ht="12.7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c r="X872" s="136"/>
      <c r="Y872" s="136"/>
      <c r="Z872" s="136"/>
      <c r="AA872" s="136"/>
    </row>
    <row r="873" spans="1:27" ht="12.7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c r="X873" s="136"/>
      <c r="Y873" s="136"/>
      <c r="Z873" s="136"/>
      <c r="AA873" s="136"/>
    </row>
    <row r="874" spans="1:27" ht="12.7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c r="X874" s="136"/>
      <c r="Y874" s="136"/>
      <c r="Z874" s="136"/>
      <c r="AA874" s="136"/>
    </row>
    <row r="875" spans="1:27" ht="12.7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c r="X875" s="136"/>
      <c r="Y875" s="136"/>
      <c r="Z875" s="136"/>
      <c r="AA875" s="136"/>
    </row>
    <row r="876" spans="1:27" ht="12.7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c r="X876" s="136"/>
      <c r="Y876" s="136"/>
      <c r="Z876" s="136"/>
      <c r="AA876" s="136"/>
    </row>
    <row r="877" spans="1:27" ht="12.7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c r="X877" s="136"/>
      <c r="Y877" s="136"/>
      <c r="Z877" s="136"/>
      <c r="AA877" s="136"/>
    </row>
    <row r="878" spans="1:27" ht="12.7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c r="X878" s="136"/>
      <c r="Y878" s="136"/>
      <c r="Z878" s="136"/>
      <c r="AA878" s="136"/>
    </row>
    <row r="879" spans="1:27" ht="12.7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c r="X879" s="136"/>
      <c r="Y879" s="136"/>
      <c r="Z879" s="136"/>
      <c r="AA879" s="136"/>
    </row>
    <row r="880" spans="1:27" ht="12.7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c r="X880" s="136"/>
      <c r="Y880" s="136"/>
      <c r="Z880" s="136"/>
      <c r="AA880" s="136"/>
    </row>
    <row r="881" spans="1:27" ht="12.7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c r="X881" s="136"/>
      <c r="Y881" s="136"/>
      <c r="Z881" s="136"/>
      <c r="AA881" s="136"/>
    </row>
    <row r="882" spans="1:27" ht="12.7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c r="X882" s="136"/>
      <c r="Y882" s="136"/>
      <c r="Z882" s="136"/>
      <c r="AA882" s="136"/>
    </row>
    <row r="883" spans="1:27" ht="12.7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c r="X883" s="136"/>
      <c r="Y883" s="136"/>
      <c r="Z883" s="136"/>
      <c r="AA883" s="136"/>
    </row>
    <row r="884" spans="1:27" ht="12.7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c r="X884" s="136"/>
      <c r="Y884" s="136"/>
      <c r="Z884" s="136"/>
      <c r="AA884" s="136"/>
    </row>
    <row r="885" spans="1:27" ht="12.7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c r="X885" s="136"/>
      <c r="Y885" s="136"/>
      <c r="Z885" s="136"/>
      <c r="AA885" s="136"/>
    </row>
    <row r="886" spans="1:27" ht="12.7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c r="X886" s="136"/>
      <c r="Y886" s="136"/>
      <c r="Z886" s="136"/>
      <c r="AA886" s="136"/>
    </row>
    <row r="887" spans="1:27" ht="12.7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c r="X887" s="136"/>
      <c r="Y887" s="136"/>
      <c r="Z887" s="136"/>
      <c r="AA887" s="136"/>
    </row>
    <row r="888" spans="1:27" ht="12.7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c r="X888" s="136"/>
      <c r="Y888" s="136"/>
      <c r="Z888" s="136"/>
      <c r="AA888" s="136"/>
    </row>
    <row r="889" spans="1:27" ht="12.7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c r="X889" s="136"/>
      <c r="Y889" s="136"/>
      <c r="Z889" s="136"/>
      <c r="AA889" s="136"/>
    </row>
    <row r="890" spans="1:27" ht="12.7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c r="X890" s="136"/>
      <c r="Y890" s="136"/>
      <c r="Z890" s="136"/>
      <c r="AA890" s="136"/>
    </row>
    <row r="891" spans="1:27" ht="12.7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c r="AA891" s="136"/>
    </row>
    <row r="892" spans="1:27" ht="12.7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c r="X892" s="136"/>
      <c r="Y892" s="136"/>
      <c r="Z892" s="136"/>
      <c r="AA892" s="136"/>
    </row>
    <row r="893" spans="1:27" ht="12.7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c r="X893" s="136"/>
      <c r="Y893" s="136"/>
      <c r="Z893" s="136"/>
      <c r="AA893" s="136"/>
    </row>
    <row r="894" spans="1:27" ht="12.7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c r="X894" s="136"/>
      <c r="Y894" s="136"/>
      <c r="Z894" s="136"/>
      <c r="AA894" s="136"/>
    </row>
    <row r="895" spans="1:27" ht="12.7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c r="X895" s="136"/>
      <c r="Y895" s="136"/>
      <c r="Z895" s="136"/>
      <c r="AA895" s="136"/>
    </row>
    <row r="896" spans="1:27" ht="12.7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c r="X896" s="136"/>
      <c r="Y896" s="136"/>
      <c r="Z896" s="136"/>
      <c r="AA896" s="136"/>
    </row>
    <row r="897" spans="1:27" ht="12.7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c r="X897" s="136"/>
      <c r="Y897" s="136"/>
      <c r="Z897" s="136"/>
      <c r="AA897" s="136"/>
    </row>
    <row r="898" spans="1:27" ht="12.7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c r="X898" s="136"/>
      <c r="Y898" s="136"/>
      <c r="Z898" s="136"/>
      <c r="AA898" s="136"/>
    </row>
    <row r="899" spans="1:27" ht="12.7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c r="X899" s="136"/>
      <c r="Y899" s="136"/>
      <c r="Z899" s="136"/>
      <c r="AA899" s="136"/>
    </row>
    <row r="900" spans="1:27" ht="12.7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c r="X900" s="136"/>
      <c r="Y900" s="136"/>
      <c r="Z900" s="136"/>
      <c r="AA900" s="136"/>
    </row>
    <row r="901" spans="1:27" ht="12.7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c r="X901" s="136"/>
      <c r="Y901" s="136"/>
      <c r="Z901" s="136"/>
      <c r="AA901" s="136"/>
    </row>
    <row r="902" spans="1:27" ht="12.7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c r="X902" s="136"/>
      <c r="Y902" s="136"/>
      <c r="Z902" s="136"/>
      <c r="AA902" s="136"/>
    </row>
    <row r="903" spans="1:27" ht="12.7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c r="X903" s="136"/>
      <c r="Y903" s="136"/>
      <c r="Z903" s="136"/>
      <c r="AA903" s="136"/>
    </row>
    <row r="904" spans="1:27" ht="12.7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c r="X904" s="136"/>
      <c r="Y904" s="136"/>
      <c r="Z904" s="136"/>
      <c r="AA904" s="136"/>
    </row>
    <row r="905" spans="1:27" ht="12.7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c r="X905" s="136"/>
      <c r="Y905" s="136"/>
      <c r="Z905" s="136"/>
      <c r="AA905" s="136"/>
    </row>
    <row r="906" spans="1:27" ht="12.7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c r="X906" s="136"/>
      <c r="Y906" s="136"/>
      <c r="Z906" s="136"/>
      <c r="AA906" s="136"/>
    </row>
    <row r="907" spans="1:27" ht="12.7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c r="X907" s="136"/>
      <c r="Y907" s="136"/>
      <c r="Z907" s="136"/>
      <c r="AA907" s="136"/>
    </row>
    <row r="908" spans="1:27" ht="12.7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c r="X908" s="136"/>
      <c r="Y908" s="136"/>
      <c r="Z908" s="136"/>
      <c r="AA908" s="136"/>
    </row>
    <row r="909" spans="1:27" ht="12.7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c r="X909" s="136"/>
      <c r="Y909" s="136"/>
      <c r="Z909" s="136"/>
      <c r="AA909" s="136"/>
    </row>
    <row r="910" spans="1:27" ht="12.7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c r="X910" s="136"/>
      <c r="Y910" s="136"/>
      <c r="Z910" s="136"/>
      <c r="AA910" s="136"/>
    </row>
    <row r="911" spans="1:27" ht="12.7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c r="X911" s="136"/>
      <c r="Y911" s="136"/>
      <c r="Z911" s="136"/>
      <c r="AA911" s="136"/>
    </row>
    <row r="912" spans="1:27" ht="12.7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c r="X912" s="136"/>
      <c r="Y912" s="136"/>
      <c r="Z912" s="136"/>
      <c r="AA912" s="136"/>
    </row>
    <row r="913" spans="1:27" ht="12.7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c r="X913" s="136"/>
      <c r="Y913" s="136"/>
      <c r="Z913" s="136"/>
      <c r="AA913" s="136"/>
    </row>
    <row r="914" spans="1:27" ht="12.7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c r="X914" s="136"/>
      <c r="Y914" s="136"/>
      <c r="Z914" s="136"/>
      <c r="AA914" s="136"/>
    </row>
    <row r="915" spans="1:27" ht="12.7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c r="X915" s="136"/>
      <c r="Y915" s="136"/>
      <c r="Z915" s="136"/>
      <c r="AA915" s="136"/>
    </row>
    <row r="916" spans="1:27" ht="12.7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c r="X916" s="136"/>
      <c r="Y916" s="136"/>
      <c r="Z916" s="136"/>
      <c r="AA916" s="136"/>
    </row>
    <row r="917" spans="1:27" ht="12.7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c r="X917" s="136"/>
      <c r="Y917" s="136"/>
      <c r="Z917" s="136"/>
      <c r="AA917" s="136"/>
    </row>
    <row r="918" spans="1:27" ht="12.7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c r="X918" s="136"/>
      <c r="Y918" s="136"/>
      <c r="Z918" s="136"/>
      <c r="AA918" s="136"/>
    </row>
    <row r="919" spans="1:27" ht="12.7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c r="X919" s="136"/>
      <c r="Y919" s="136"/>
      <c r="Z919" s="136"/>
      <c r="AA919" s="136"/>
    </row>
    <row r="920" spans="1:27" ht="12.7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c r="X920" s="136"/>
      <c r="Y920" s="136"/>
      <c r="Z920" s="136"/>
      <c r="AA920" s="136"/>
    </row>
    <row r="921" spans="1:27" ht="12.7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c r="X921" s="136"/>
      <c r="Y921" s="136"/>
      <c r="Z921" s="136"/>
      <c r="AA921" s="136"/>
    </row>
    <row r="922" spans="1:27" ht="12.7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c r="X922" s="136"/>
      <c r="Y922" s="136"/>
      <c r="Z922" s="136"/>
      <c r="AA922" s="136"/>
    </row>
    <row r="923" spans="1:27" ht="12.7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c r="X923" s="136"/>
      <c r="Y923" s="136"/>
      <c r="Z923" s="136"/>
      <c r="AA923" s="136"/>
    </row>
    <row r="924" spans="1:27" ht="12.7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c r="X924" s="136"/>
      <c r="Y924" s="136"/>
      <c r="Z924" s="136"/>
      <c r="AA924" s="136"/>
    </row>
    <row r="925" spans="1:27" ht="12.7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c r="AA925" s="136"/>
    </row>
    <row r="926" spans="1:27" ht="12.7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c r="X926" s="136"/>
      <c r="Y926" s="136"/>
      <c r="Z926" s="136"/>
      <c r="AA926" s="136"/>
    </row>
    <row r="927" spans="1:27" ht="12.7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c r="X927" s="136"/>
      <c r="Y927" s="136"/>
      <c r="Z927" s="136"/>
      <c r="AA927" s="136"/>
    </row>
    <row r="928" spans="1:27" ht="12.7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c r="X928" s="136"/>
      <c r="Y928" s="136"/>
      <c r="Z928" s="136"/>
      <c r="AA928" s="136"/>
    </row>
    <row r="929" spans="1:27" ht="12.7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c r="X929" s="136"/>
      <c r="Y929" s="136"/>
      <c r="Z929" s="136"/>
      <c r="AA929" s="136"/>
    </row>
    <row r="930" spans="1:27" ht="12.7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c r="X930" s="136"/>
      <c r="Y930" s="136"/>
      <c r="Z930" s="136"/>
      <c r="AA930" s="136"/>
    </row>
    <row r="931" spans="1:27" ht="12.7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c r="X931" s="136"/>
      <c r="Y931" s="136"/>
      <c r="Z931" s="136"/>
      <c r="AA931" s="136"/>
    </row>
    <row r="932" spans="1:27" ht="12.7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c r="X932" s="136"/>
      <c r="Y932" s="136"/>
      <c r="Z932" s="136"/>
      <c r="AA932" s="136"/>
    </row>
    <row r="933" spans="1:27" ht="12.7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c r="X933" s="136"/>
      <c r="Y933" s="136"/>
      <c r="Z933" s="136"/>
      <c r="AA933" s="136"/>
    </row>
    <row r="934" spans="1:27" ht="12.7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c r="X934" s="136"/>
      <c r="Y934" s="136"/>
      <c r="Z934" s="136"/>
      <c r="AA934" s="136"/>
    </row>
    <row r="935" spans="1:27" ht="12.7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c r="X935" s="136"/>
      <c r="Y935" s="136"/>
      <c r="Z935" s="136"/>
      <c r="AA935" s="136"/>
    </row>
    <row r="936" spans="1:27" ht="12.7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c r="X936" s="136"/>
      <c r="Y936" s="136"/>
      <c r="Z936" s="136"/>
      <c r="AA936" s="136"/>
    </row>
    <row r="937" spans="1:27" ht="12.7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c r="X937" s="136"/>
      <c r="Y937" s="136"/>
      <c r="Z937" s="136"/>
      <c r="AA937" s="136"/>
    </row>
    <row r="938" spans="1:27" ht="12.7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c r="X938" s="136"/>
      <c r="Y938" s="136"/>
      <c r="Z938" s="136"/>
      <c r="AA938" s="136"/>
    </row>
    <row r="939" spans="1:27" ht="12.7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c r="X939" s="136"/>
      <c r="Y939" s="136"/>
      <c r="Z939" s="136"/>
      <c r="AA939" s="136"/>
    </row>
    <row r="940" spans="1:27" ht="12.7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c r="X940" s="136"/>
      <c r="Y940" s="136"/>
      <c r="Z940" s="136"/>
      <c r="AA940" s="136"/>
    </row>
    <row r="941" spans="1:27" ht="12.7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c r="X941" s="136"/>
      <c r="Y941" s="136"/>
      <c r="Z941" s="136"/>
      <c r="AA941" s="136"/>
    </row>
    <row r="942" spans="1:27" ht="12.7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c r="X942" s="136"/>
      <c r="Y942" s="136"/>
      <c r="Z942" s="136"/>
      <c r="AA942" s="136"/>
    </row>
    <row r="943" spans="1:27" ht="12.7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c r="X943" s="136"/>
      <c r="Y943" s="136"/>
      <c r="Z943" s="136"/>
      <c r="AA943" s="136"/>
    </row>
    <row r="944" spans="1:27" ht="12.7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c r="X944" s="136"/>
      <c r="Y944" s="136"/>
      <c r="Z944" s="136"/>
      <c r="AA944" s="136"/>
    </row>
    <row r="945" spans="1:27" ht="12.7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c r="X945" s="136"/>
      <c r="Y945" s="136"/>
      <c r="Z945" s="136"/>
      <c r="AA945" s="136"/>
    </row>
    <row r="946" spans="1:27" ht="12.7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c r="X946" s="136"/>
      <c r="Y946" s="136"/>
      <c r="Z946" s="136"/>
      <c r="AA946" s="136"/>
    </row>
    <row r="947" spans="1:27" ht="12.7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c r="X947" s="136"/>
      <c r="Y947" s="136"/>
      <c r="Z947" s="136"/>
      <c r="AA947" s="136"/>
    </row>
    <row r="948" spans="1:27" ht="12.7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c r="X948" s="136"/>
      <c r="Y948" s="136"/>
      <c r="Z948" s="136"/>
      <c r="AA948" s="136"/>
    </row>
    <row r="949" spans="1:27" ht="12.7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c r="X949" s="136"/>
      <c r="Y949" s="136"/>
      <c r="Z949" s="136"/>
      <c r="AA949" s="136"/>
    </row>
    <row r="950" spans="1:27" ht="12.7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c r="X950" s="136"/>
      <c r="Y950" s="136"/>
      <c r="Z950" s="136"/>
      <c r="AA950" s="136"/>
    </row>
    <row r="951" spans="1:27" ht="12.7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c r="X951" s="136"/>
      <c r="Y951" s="136"/>
      <c r="Z951" s="136"/>
      <c r="AA951" s="136"/>
    </row>
    <row r="952" spans="1:27" ht="12.7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c r="X952" s="136"/>
      <c r="Y952" s="136"/>
      <c r="Z952" s="136"/>
      <c r="AA952" s="136"/>
    </row>
    <row r="953" spans="1:27" ht="12.7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c r="X953" s="136"/>
      <c r="Y953" s="136"/>
      <c r="Z953" s="136"/>
      <c r="AA953" s="136"/>
    </row>
    <row r="954" spans="1:27" ht="12.7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c r="X954" s="136"/>
      <c r="Y954" s="136"/>
      <c r="Z954" s="136"/>
      <c r="AA954" s="136"/>
    </row>
    <row r="955" spans="1:27" ht="12.7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c r="X955" s="136"/>
      <c r="Y955" s="136"/>
      <c r="Z955" s="136"/>
      <c r="AA955" s="136"/>
    </row>
    <row r="956" spans="1:27" ht="12.7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c r="X956" s="136"/>
      <c r="Y956" s="136"/>
      <c r="Z956" s="136"/>
      <c r="AA956" s="136"/>
    </row>
    <row r="957" spans="1:27" ht="12.7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c r="X957" s="136"/>
      <c r="Y957" s="136"/>
      <c r="Z957" s="136"/>
      <c r="AA957" s="136"/>
    </row>
    <row r="958" spans="1:27" ht="12.7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c r="X958" s="136"/>
      <c r="Y958" s="136"/>
      <c r="Z958" s="136"/>
      <c r="AA958" s="136"/>
    </row>
    <row r="959" spans="1:27" ht="12.7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c r="X959" s="136"/>
      <c r="Y959" s="136"/>
      <c r="Z959" s="136"/>
      <c r="AA959" s="136"/>
    </row>
    <row r="960" spans="1:27" ht="12.7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c r="X960" s="136"/>
      <c r="Y960" s="136"/>
      <c r="Z960" s="136"/>
      <c r="AA960" s="136"/>
    </row>
    <row r="961" spans="1:27" ht="12.7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c r="X961" s="136"/>
      <c r="Y961" s="136"/>
      <c r="Z961" s="136"/>
      <c r="AA961" s="136"/>
    </row>
    <row r="962" spans="1:27" ht="12.7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c r="X962" s="136"/>
      <c r="Y962" s="136"/>
      <c r="Z962" s="136"/>
      <c r="AA962" s="136"/>
    </row>
    <row r="963" spans="1:27" ht="12.7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c r="X963" s="136"/>
      <c r="Y963" s="136"/>
      <c r="Z963" s="136"/>
      <c r="AA963" s="136"/>
    </row>
    <row r="964" spans="1:27" ht="12.7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c r="X964" s="136"/>
      <c r="Y964" s="136"/>
      <c r="Z964" s="136"/>
      <c r="AA964" s="136"/>
    </row>
    <row r="965" spans="1:27" ht="12.7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c r="X965" s="136"/>
      <c r="Y965" s="136"/>
      <c r="Z965" s="136"/>
      <c r="AA965" s="136"/>
    </row>
    <row r="966" spans="1:27" ht="12.7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c r="X966" s="136"/>
      <c r="Y966" s="136"/>
      <c r="Z966" s="136"/>
      <c r="AA966" s="136"/>
    </row>
    <row r="967" spans="1:27" ht="12.7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c r="X967" s="136"/>
      <c r="Y967" s="136"/>
      <c r="Z967" s="136"/>
      <c r="AA967" s="136"/>
    </row>
    <row r="968" spans="1:27" ht="12.7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c r="X968" s="136"/>
      <c r="Y968" s="136"/>
      <c r="Z968" s="136"/>
      <c r="AA968" s="136"/>
    </row>
    <row r="969" spans="1:27" ht="12.7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c r="X969" s="136"/>
      <c r="Y969" s="136"/>
      <c r="Z969" s="136"/>
      <c r="AA969" s="136"/>
    </row>
    <row r="970" spans="1:27" ht="12.7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c r="X970" s="136"/>
      <c r="Y970" s="136"/>
      <c r="Z970" s="136"/>
      <c r="AA970" s="136"/>
    </row>
    <row r="971" spans="1:27" ht="12.7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c r="X971" s="136"/>
      <c r="Y971" s="136"/>
      <c r="Z971" s="136"/>
      <c r="AA971" s="136"/>
    </row>
    <row r="972" spans="1:27" ht="12.7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c r="X972" s="136"/>
      <c r="Y972" s="136"/>
      <c r="Z972" s="136"/>
      <c r="AA972" s="136"/>
    </row>
    <row r="973" spans="1:27" ht="12.7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c r="X973" s="136"/>
      <c r="Y973" s="136"/>
      <c r="Z973" s="136"/>
      <c r="AA973" s="136"/>
    </row>
    <row r="974" spans="1:27" ht="12.7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c r="X974" s="136"/>
      <c r="Y974" s="136"/>
      <c r="Z974" s="136"/>
      <c r="AA974" s="136"/>
    </row>
    <row r="975" spans="1:27" ht="12.7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c r="X975" s="136"/>
      <c r="Y975" s="136"/>
      <c r="Z975" s="136"/>
      <c r="AA975" s="136"/>
    </row>
    <row r="976" spans="1:27" ht="12.7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c r="X976" s="136"/>
      <c r="Y976" s="136"/>
      <c r="Z976" s="136"/>
      <c r="AA976" s="136"/>
    </row>
    <row r="977" spans="1:27" ht="12.7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c r="X977" s="136"/>
      <c r="Y977" s="136"/>
      <c r="Z977" s="136"/>
      <c r="AA977" s="136"/>
    </row>
    <row r="978" spans="1:27" ht="12.7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c r="X978" s="136"/>
      <c r="Y978" s="136"/>
      <c r="Z978" s="136"/>
      <c r="AA978" s="136"/>
    </row>
    <row r="979" spans="1:27" ht="12.7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c r="X979" s="136"/>
      <c r="Y979" s="136"/>
      <c r="Z979" s="136"/>
      <c r="AA979" s="136"/>
    </row>
    <row r="980" spans="1:27" ht="12.7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c r="X980" s="136"/>
      <c r="Y980" s="136"/>
      <c r="Z980" s="136"/>
      <c r="AA980" s="136"/>
    </row>
    <row r="981" spans="1:27" ht="12.7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c r="X981" s="136"/>
      <c r="Y981" s="136"/>
      <c r="Z981" s="136"/>
      <c r="AA981" s="136"/>
    </row>
    <row r="982" spans="1:27" ht="12.7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c r="X982" s="136"/>
      <c r="Y982" s="136"/>
      <c r="Z982" s="136"/>
      <c r="AA982" s="136"/>
    </row>
    <row r="983" spans="1:27" ht="12.7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c r="X983" s="136"/>
      <c r="Y983" s="136"/>
      <c r="Z983" s="136"/>
      <c r="AA983" s="136"/>
    </row>
    <row r="984" spans="1:27" ht="12.7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c r="X984" s="136"/>
      <c r="Y984" s="136"/>
      <c r="Z984" s="136"/>
      <c r="AA984" s="136"/>
    </row>
    <row r="985" spans="1:27" ht="12.7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c r="X985" s="136"/>
      <c r="Y985" s="136"/>
      <c r="Z985" s="136"/>
      <c r="AA985" s="136"/>
    </row>
    <row r="986" spans="1:27" ht="12.7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c r="X986" s="136"/>
      <c r="Y986" s="136"/>
      <c r="Z986" s="136"/>
      <c r="AA986" s="136"/>
    </row>
    <row r="987" spans="1:27" ht="12.7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c r="X987" s="136"/>
      <c r="Y987" s="136"/>
      <c r="Z987" s="136"/>
      <c r="AA987" s="136"/>
    </row>
    <row r="988" spans="1:27" ht="12.7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c r="X988" s="136"/>
      <c r="Y988" s="136"/>
      <c r="Z988" s="136"/>
      <c r="AA988" s="136"/>
    </row>
    <row r="989" spans="1:27" ht="12.7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c r="X989" s="136"/>
      <c r="Y989" s="136"/>
      <c r="Z989" s="136"/>
      <c r="AA989" s="136"/>
    </row>
    <row r="990" spans="1:27" ht="12.7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c r="X990" s="136"/>
      <c r="Y990" s="136"/>
      <c r="Z990" s="136"/>
      <c r="AA990" s="136"/>
    </row>
    <row r="991" spans="1:27" ht="12.7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c r="X991" s="136"/>
      <c r="Y991" s="136"/>
      <c r="Z991" s="136"/>
      <c r="AA991" s="136"/>
    </row>
    <row r="992" spans="1:27" ht="12.7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c r="X992" s="136"/>
      <c r="Y992" s="136"/>
      <c r="Z992" s="136"/>
      <c r="AA992" s="136"/>
    </row>
    <row r="993" spans="1:27" ht="12.7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c r="X993" s="136"/>
      <c r="Y993" s="136"/>
      <c r="Z993" s="136"/>
      <c r="AA993" s="136"/>
    </row>
    <row r="994" spans="1:27" ht="12.7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c r="X994" s="136"/>
      <c r="Y994" s="136"/>
      <c r="Z994" s="136"/>
      <c r="AA994" s="136"/>
    </row>
    <row r="995" spans="1:27" ht="12.7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c r="X995" s="136"/>
      <c r="Y995" s="136"/>
      <c r="Z995" s="136"/>
      <c r="AA995" s="136"/>
    </row>
    <row r="996" spans="1:27" ht="12.7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c r="X996" s="136"/>
      <c r="Y996" s="136"/>
      <c r="Z996" s="136"/>
      <c r="AA996" s="136"/>
    </row>
    <row r="997" spans="1:27" ht="12.7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c r="X997" s="136"/>
      <c r="Y997" s="136"/>
      <c r="Z997" s="136"/>
      <c r="AA997" s="136"/>
    </row>
    <row r="998" spans="1:27" ht="12.7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c r="X998" s="136"/>
      <c r="Y998" s="136"/>
      <c r="Z998" s="136"/>
      <c r="AA998" s="136"/>
    </row>
    <row r="999" spans="1:27" ht="12.75">
      <c r="A999" s="136"/>
      <c r="B999" s="136"/>
      <c r="C999" s="136"/>
      <c r="D999" s="136"/>
      <c r="E999" s="136"/>
      <c r="F999" s="136"/>
      <c r="G999" s="136"/>
      <c r="H999" s="136"/>
      <c r="I999" s="136"/>
      <c r="J999" s="136"/>
      <c r="K999" s="136"/>
      <c r="L999" s="136"/>
      <c r="M999" s="136"/>
      <c r="N999" s="136"/>
      <c r="O999" s="136"/>
      <c r="P999" s="136"/>
      <c r="Q999" s="136"/>
      <c r="R999" s="136"/>
      <c r="S999" s="136"/>
      <c r="T999" s="136"/>
      <c r="U999" s="136"/>
      <c r="V999" s="136"/>
      <c r="W999" s="136"/>
      <c r="X999" s="136"/>
      <c r="Y999" s="136"/>
      <c r="Z999" s="136"/>
      <c r="AA999" s="136"/>
    </row>
    <row r="1000" spans="1:27" ht="12.75">
      <c r="A1000" s="136"/>
      <c r="B1000" s="136"/>
      <c r="C1000" s="136"/>
      <c r="D1000" s="136"/>
      <c r="E1000" s="136"/>
      <c r="F1000" s="136"/>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c r="AA1000" s="136"/>
    </row>
    <row r="1001" spans="1:27" ht="12.75">
      <c r="A1001" s="136"/>
      <c r="B1001" s="136"/>
      <c r="C1001" s="136"/>
      <c r="D1001" s="136"/>
      <c r="E1001" s="136"/>
      <c r="F1001" s="136"/>
      <c r="G1001" s="136"/>
      <c r="H1001" s="136"/>
      <c r="I1001" s="136"/>
      <c r="J1001" s="136"/>
      <c r="K1001" s="136"/>
      <c r="L1001" s="136"/>
      <c r="M1001" s="136"/>
      <c r="N1001" s="136"/>
      <c r="O1001" s="136"/>
      <c r="P1001" s="136"/>
      <c r="Q1001" s="136"/>
      <c r="R1001" s="136"/>
      <c r="S1001" s="136"/>
      <c r="T1001" s="136"/>
      <c r="U1001" s="136"/>
      <c r="V1001" s="136"/>
      <c r="W1001" s="136"/>
      <c r="X1001" s="136"/>
      <c r="Y1001" s="136"/>
      <c r="Z1001" s="136"/>
      <c r="AA1001" s="136"/>
    </row>
    <row r="1002" spans="1:27" ht="12.75">
      <c r="A1002" s="136"/>
      <c r="B1002" s="136"/>
      <c r="C1002" s="136"/>
      <c r="D1002" s="136"/>
      <c r="E1002" s="136"/>
      <c r="F1002" s="136"/>
      <c r="G1002" s="136"/>
      <c r="H1002" s="136"/>
      <c r="I1002" s="136"/>
      <c r="J1002" s="136"/>
      <c r="K1002" s="136"/>
      <c r="L1002" s="136"/>
      <c r="M1002" s="136"/>
      <c r="N1002" s="136"/>
      <c r="O1002" s="136"/>
      <c r="P1002" s="136"/>
      <c r="Q1002" s="136"/>
      <c r="R1002" s="136"/>
      <c r="S1002" s="136"/>
      <c r="T1002" s="136"/>
      <c r="U1002" s="136"/>
      <c r="V1002" s="136"/>
      <c r="W1002" s="136"/>
      <c r="X1002" s="136"/>
      <c r="Y1002" s="136"/>
      <c r="Z1002" s="136"/>
      <c r="AA1002" s="136"/>
    </row>
    <row r="1003" spans="1:27" ht="12.75">
      <c r="A1003" s="136"/>
      <c r="B1003" s="136"/>
      <c r="C1003" s="136"/>
      <c r="D1003" s="136"/>
      <c r="E1003" s="136"/>
      <c r="F1003" s="136"/>
      <c r="G1003" s="136"/>
      <c r="H1003" s="136"/>
      <c r="I1003" s="136"/>
      <c r="J1003" s="136"/>
      <c r="K1003" s="136"/>
      <c r="L1003" s="136"/>
      <c r="M1003" s="136"/>
      <c r="N1003" s="136"/>
      <c r="O1003" s="136"/>
      <c r="P1003" s="136"/>
      <c r="Q1003" s="136"/>
      <c r="R1003" s="136"/>
      <c r="S1003" s="136"/>
      <c r="T1003" s="136"/>
      <c r="U1003" s="136"/>
      <c r="V1003" s="136"/>
      <c r="W1003" s="136"/>
      <c r="X1003" s="136"/>
      <c r="Y1003" s="136"/>
      <c r="Z1003" s="136"/>
      <c r="AA1003" s="136"/>
    </row>
    <row r="1004" spans="1:27" ht="12.75">
      <c r="A1004" s="136"/>
      <c r="B1004" s="136"/>
      <c r="C1004" s="136"/>
      <c r="D1004" s="136"/>
      <c r="E1004" s="136"/>
      <c r="F1004" s="136"/>
      <c r="G1004" s="136"/>
      <c r="H1004" s="136"/>
      <c r="I1004" s="136"/>
      <c r="J1004" s="136"/>
      <c r="K1004" s="136"/>
      <c r="L1004" s="136"/>
      <c r="M1004" s="136"/>
      <c r="N1004" s="136"/>
      <c r="O1004" s="136"/>
      <c r="P1004" s="136"/>
      <c r="Q1004" s="136"/>
      <c r="R1004" s="136"/>
      <c r="S1004" s="136"/>
      <c r="T1004" s="136"/>
      <c r="U1004" s="136"/>
      <c r="V1004" s="136"/>
      <c r="W1004" s="136"/>
      <c r="X1004" s="136"/>
      <c r="Y1004" s="136"/>
      <c r="Z1004" s="136"/>
      <c r="AA1004" s="136"/>
    </row>
    <row r="1005" spans="1:27" ht="12.75">
      <c r="A1005" s="136"/>
      <c r="B1005" s="136"/>
      <c r="C1005" s="136"/>
      <c r="D1005" s="136"/>
      <c r="E1005" s="136"/>
      <c r="F1005" s="136"/>
      <c r="G1005" s="136"/>
      <c r="H1005" s="136"/>
      <c r="I1005" s="136"/>
      <c r="J1005" s="136"/>
      <c r="K1005" s="136"/>
      <c r="L1005" s="136"/>
      <c r="M1005" s="136"/>
      <c r="N1005" s="136"/>
      <c r="O1005" s="136"/>
      <c r="P1005" s="136"/>
      <c r="Q1005" s="136"/>
      <c r="R1005" s="136"/>
      <c r="S1005" s="136"/>
      <c r="T1005" s="136"/>
      <c r="U1005" s="136"/>
      <c r="V1005" s="136"/>
      <c r="W1005" s="136"/>
      <c r="X1005" s="136"/>
      <c r="Y1005" s="136"/>
      <c r="Z1005" s="136"/>
      <c r="AA1005" s="136"/>
    </row>
    <row r="1006" spans="1:27" ht="12.75">
      <c r="A1006" s="136"/>
      <c r="B1006" s="136"/>
      <c r="C1006" s="136"/>
      <c r="D1006" s="136"/>
      <c r="E1006" s="136"/>
      <c r="F1006" s="136"/>
      <c r="G1006" s="136"/>
      <c r="H1006" s="136"/>
      <c r="I1006" s="136"/>
      <c r="J1006" s="136"/>
      <c r="K1006" s="136"/>
      <c r="L1006" s="136"/>
      <c r="M1006" s="136"/>
      <c r="N1006" s="136"/>
      <c r="O1006" s="136"/>
      <c r="P1006" s="136"/>
      <c r="Q1006" s="136"/>
      <c r="R1006" s="136"/>
      <c r="S1006" s="136"/>
      <c r="T1006" s="136"/>
      <c r="U1006" s="136"/>
      <c r="V1006" s="136"/>
      <c r="W1006" s="136"/>
      <c r="X1006" s="136"/>
      <c r="Y1006" s="136"/>
      <c r="Z1006" s="136"/>
      <c r="AA1006" s="136"/>
    </row>
    <row r="1007" spans="1:27" ht="12.75">
      <c r="A1007" s="136"/>
      <c r="B1007" s="136"/>
      <c r="C1007" s="136"/>
      <c r="D1007" s="136"/>
      <c r="E1007" s="136"/>
      <c r="F1007" s="136"/>
      <c r="G1007" s="136"/>
      <c r="H1007" s="136"/>
      <c r="I1007" s="136"/>
      <c r="J1007" s="136"/>
      <c r="K1007" s="136"/>
      <c r="L1007" s="136"/>
      <c r="M1007" s="136"/>
      <c r="N1007" s="136"/>
      <c r="O1007" s="136"/>
      <c r="P1007" s="136"/>
      <c r="Q1007" s="136"/>
      <c r="R1007" s="136"/>
      <c r="S1007" s="136"/>
      <c r="T1007" s="136"/>
      <c r="U1007" s="136"/>
      <c r="V1007" s="136"/>
      <c r="W1007" s="136"/>
      <c r="X1007" s="136"/>
      <c r="Y1007" s="136"/>
      <c r="Z1007" s="136"/>
      <c r="AA1007" s="136"/>
    </row>
    <row r="1008" spans="1:27" ht="12.75">
      <c r="A1008" s="136"/>
      <c r="B1008" s="136"/>
      <c r="C1008" s="136"/>
      <c r="D1008" s="136"/>
      <c r="E1008" s="136"/>
      <c r="F1008" s="136"/>
      <c r="G1008" s="136"/>
      <c r="H1008" s="136"/>
      <c r="I1008" s="136"/>
      <c r="J1008" s="136"/>
      <c r="K1008" s="136"/>
      <c r="L1008" s="136"/>
      <c r="M1008" s="136"/>
      <c r="N1008" s="136"/>
      <c r="O1008" s="136"/>
      <c r="P1008" s="136"/>
      <c r="Q1008" s="136"/>
      <c r="R1008" s="136"/>
      <c r="S1008" s="136"/>
      <c r="T1008" s="136"/>
      <c r="U1008" s="136"/>
      <c r="V1008" s="136"/>
      <c r="W1008" s="136"/>
      <c r="X1008" s="136"/>
      <c r="Y1008" s="136"/>
      <c r="Z1008" s="136"/>
      <c r="AA1008" s="136"/>
    </row>
    <row r="1009" spans="1:27" ht="12.75">
      <c r="A1009" s="136"/>
      <c r="B1009" s="136"/>
      <c r="C1009" s="136"/>
      <c r="D1009" s="136"/>
      <c r="E1009" s="136"/>
      <c r="F1009" s="136"/>
      <c r="G1009" s="136"/>
      <c r="H1009" s="136"/>
      <c r="I1009" s="136"/>
      <c r="J1009" s="136"/>
      <c r="K1009" s="136"/>
      <c r="L1009" s="136"/>
      <c r="M1009" s="136"/>
      <c r="N1009" s="136"/>
      <c r="O1009" s="136"/>
      <c r="P1009" s="136"/>
      <c r="Q1009" s="136"/>
      <c r="R1009" s="136"/>
      <c r="S1009" s="136"/>
      <c r="T1009" s="136"/>
      <c r="U1009" s="136"/>
      <c r="V1009" s="136"/>
      <c r="W1009" s="136"/>
      <c r="X1009" s="136"/>
      <c r="Y1009" s="136"/>
      <c r="Z1009" s="136"/>
      <c r="AA1009" s="136"/>
    </row>
    <row r="1010" spans="1:27" ht="12.75">
      <c r="A1010" s="136"/>
      <c r="B1010" s="136"/>
      <c r="C1010" s="136"/>
      <c r="D1010" s="136"/>
      <c r="E1010" s="136"/>
      <c r="F1010" s="136"/>
      <c r="G1010" s="136"/>
      <c r="H1010" s="136"/>
      <c r="I1010" s="136"/>
      <c r="J1010" s="136"/>
      <c r="K1010" s="136"/>
      <c r="L1010" s="136"/>
      <c r="M1010" s="136"/>
      <c r="N1010" s="136"/>
      <c r="O1010" s="136"/>
      <c r="P1010" s="136"/>
      <c r="Q1010" s="136"/>
      <c r="R1010" s="136"/>
      <c r="S1010" s="136"/>
      <c r="T1010" s="136"/>
      <c r="U1010" s="136"/>
      <c r="V1010" s="136"/>
      <c r="W1010" s="136"/>
      <c r="X1010" s="136"/>
      <c r="Y1010" s="136"/>
      <c r="Z1010" s="136"/>
      <c r="AA1010" s="136"/>
    </row>
    <row r="1011" spans="1:27" ht="12.75">
      <c r="A1011" s="136"/>
      <c r="B1011" s="136"/>
      <c r="C1011" s="136"/>
      <c r="D1011" s="136"/>
      <c r="E1011" s="136"/>
      <c r="F1011" s="136"/>
      <c r="G1011" s="136"/>
      <c r="H1011" s="136"/>
      <c r="I1011" s="136"/>
      <c r="J1011" s="136"/>
      <c r="K1011" s="136"/>
      <c r="L1011" s="136"/>
      <c r="M1011" s="136"/>
      <c r="N1011" s="136"/>
      <c r="O1011" s="136"/>
      <c r="P1011" s="136"/>
      <c r="Q1011" s="136"/>
      <c r="R1011" s="136"/>
      <c r="S1011" s="136"/>
      <c r="T1011" s="136"/>
      <c r="U1011" s="136"/>
      <c r="V1011" s="136"/>
      <c r="W1011" s="136"/>
      <c r="X1011" s="136"/>
      <c r="Y1011" s="136"/>
      <c r="Z1011" s="136"/>
      <c r="AA1011" s="136"/>
    </row>
    <row r="1012" spans="1:27" ht="12.75">
      <c r="A1012" s="136"/>
      <c r="B1012" s="136"/>
      <c r="C1012" s="136"/>
      <c r="D1012" s="136"/>
      <c r="E1012" s="136"/>
      <c r="F1012" s="136"/>
      <c r="G1012" s="136"/>
      <c r="H1012" s="136"/>
      <c r="I1012" s="136"/>
      <c r="J1012" s="136"/>
      <c r="K1012" s="136"/>
      <c r="L1012" s="136"/>
      <c r="M1012" s="136"/>
      <c r="N1012" s="136"/>
      <c r="O1012" s="136"/>
      <c r="P1012" s="136"/>
      <c r="Q1012" s="136"/>
      <c r="R1012" s="136"/>
      <c r="S1012" s="136"/>
      <c r="T1012" s="136"/>
      <c r="U1012" s="136"/>
      <c r="V1012" s="136"/>
      <c r="W1012" s="136"/>
      <c r="X1012" s="136"/>
      <c r="Y1012" s="136"/>
      <c r="Z1012" s="136"/>
      <c r="AA1012" s="136"/>
    </row>
    <row r="1013" spans="1:27" ht="12.75">
      <c r="A1013" s="136"/>
      <c r="B1013" s="136"/>
      <c r="C1013" s="136"/>
      <c r="D1013" s="136"/>
      <c r="E1013" s="136"/>
      <c r="F1013" s="136"/>
      <c r="G1013" s="136"/>
      <c r="H1013" s="136"/>
      <c r="I1013" s="136"/>
      <c r="J1013" s="136"/>
      <c r="K1013" s="136"/>
      <c r="L1013" s="136"/>
      <c r="M1013" s="136"/>
      <c r="N1013" s="136"/>
      <c r="O1013" s="136"/>
      <c r="P1013" s="136"/>
      <c r="Q1013" s="136"/>
      <c r="R1013" s="136"/>
      <c r="S1013" s="136"/>
      <c r="T1013" s="136"/>
      <c r="U1013" s="136"/>
      <c r="V1013" s="136"/>
      <c r="W1013" s="136"/>
      <c r="X1013" s="136"/>
      <c r="Y1013" s="136"/>
      <c r="Z1013" s="136"/>
      <c r="AA1013" s="136"/>
    </row>
    <row r="1014" spans="1:27" ht="12.75">
      <c r="A1014" s="136"/>
      <c r="B1014" s="136"/>
      <c r="C1014" s="136"/>
      <c r="D1014" s="136"/>
      <c r="E1014" s="136"/>
      <c r="F1014" s="136"/>
      <c r="G1014" s="136"/>
      <c r="H1014" s="136"/>
      <c r="I1014" s="136"/>
      <c r="J1014" s="136"/>
      <c r="K1014" s="136"/>
      <c r="L1014" s="136"/>
      <c r="M1014" s="136"/>
      <c r="N1014" s="136"/>
      <c r="O1014" s="136"/>
      <c r="P1014" s="136"/>
      <c r="Q1014" s="136"/>
      <c r="R1014" s="136"/>
      <c r="S1014" s="136"/>
      <c r="T1014" s="136"/>
      <c r="U1014" s="136"/>
      <c r="V1014" s="136"/>
      <c r="W1014" s="136"/>
      <c r="X1014" s="136"/>
      <c r="Y1014" s="136"/>
      <c r="Z1014" s="136"/>
      <c r="AA1014" s="136"/>
    </row>
    <row r="1015" spans="1:27" ht="12.75">
      <c r="A1015" s="136"/>
      <c r="B1015" s="136"/>
      <c r="C1015" s="136"/>
      <c r="D1015" s="136"/>
      <c r="E1015" s="136"/>
      <c r="F1015" s="136"/>
      <c r="G1015" s="136"/>
      <c r="H1015" s="136"/>
      <c r="I1015" s="136"/>
      <c r="J1015" s="136"/>
      <c r="K1015" s="136"/>
      <c r="L1015" s="136"/>
      <c r="M1015" s="136"/>
      <c r="N1015" s="136"/>
      <c r="O1015" s="136"/>
      <c r="P1015" s="136"/>
      <c r="Q1015" s="136"/>
      <c r="R1015" s="136"/>
      <c r="S1015" s="136"/>
      <c r="T1015" s="136"/>
      <c r="U1015" s="136"/>
      <c r="V1015" s="136"/>
      <c r="W1015" s="136"/>
      <c r="X1015" s="136"/>
      <c r="Y1015" s="136"/>
      <c r="Z1015" s="136"/>
      <c r="AA1015" s="136"/>
    </row>
    <row r="1016" spans="1:27" ht="12.75">
      <c r="A1016" s="136"/>
      <c r="B1016" s="136"/>
      <c r="C1016" s="136"/>
      <c r="D1016" s="136"/>
      <c r="E1016" s="136"/>
      <c r="F1016" s="136"/>
      <c r="G1016" s="136"/>
      <c r="H1016" s="136"/>
      <c r="I1016" s="136"/>
      <c r="J1016" s="136"/>
      <c r="K1016" s="136"/>
      <c r="L1016" s="136"/>
      <c r="M1016" s="136"/>
      <c r="N1016" s="136"/>
      <c r="O1016" s="136"/>
      <c r="P1016" s="136"/>
      <c r="Q1016" s="136"/>
      <c r="R1016" s="136"/>
      <c r="S1016" s="136"/>
      <c r="T1016" s="136"/>
      <c r="U1016" s="136"/>
      <c r="V1016" s="136"/>
      <c r="W1016" s="136"/>
      <c r="X1016" s="136"/>
      <c r="Y1016" s="136"/>
      <c r="Z1016" s="136"/>
      <c r="AA1016" s="136"/>
    </row>
    <row r="1017" spans="1:27" ht="12.75">
      <c r="A1017" s="136"/>
      <c r="B1017" s="136"/>
      <c r="C1017" s="136"/>
      <c r="D1017" s="136"/>
      <c r="E1017" s="136"/>
      <c r="F1017" s="136"/>
      <c r="G1017" s="136"/>
      <c r="H1017" s="136"/>
      <c r="I1017" s="136"/>
      <c r="J1017" s="136"/>
      <c r="K1017" s="136"/>
      <c r="L1017" s="136"/>
      <c r="M1017" s="136"/>
      <c r="N1017" s="136"/>
      <c r="O1017" s="136"/>
      <c r="P1017" s="136"/>
      <c r="Q1017" s="136"/>
      <c r="R1017" s="136"/>
      <c r="S1017" s="136"/>
      <c r="T1017" s="136"/>
      <c r="U1017" s="136"/>
      <c r="V1017" s="136"/>
      <c r="W1017" s="136"/>
      <c r="X1017" s="136"/>
      <c r="Y1017" s="136"/>
      <c r="Z1017" s="136"/>
      <c r="AA1017" s="136"/>
    </row>
    <row r="1018" spans="1:27" ht="12.75">
      <c r="A1018" s="136"/>
      <c r="B1018" s="136"/>
      <c r="C1018" s="136"/>
      <c r="D1018" s="136"/>
      <c r="E1018" s="136"/>
      <c r="F1018" s="136"/>
      <c r="G1018" s="136"/>
      <c r="H1018" s="136"/>
      <c r="I1018" s="136"/>
      <c r="J1018" s="136"/>
      <c r="K1018" s="136"/>
      <c r="L1018" s="136"/>
      <c r="M1018" s="136"/>
      <c r="N1018" s="136"/>
      <c r="O1018" s="136"/>
      <c r="P1018" s="136"/>
      <c r="Q1018" s="136"/>
      <c r="R1018" s="136"/>
      <c r="S1018" s="136"/>
      <c r="T1018" s="136"/>
      <c r="U1018" s="136"/>
      <c r="V1018" s="136"/>
      <c r="W1018" s="136"/>
      <c r="X1018" s="136"/>
      <c r="Y1018" s="136"/>
      <c r="Z1018" s="136"/>
      <c r="AA1018" s="136"/>
    </row>
    <row r="1019" spans="1:27" ht="12.75">
      <c r="A1019" s="136"/>
      <c r="B1019" s="136"/>
      <c r="C1019" s="136"/>
      <c r="D1019" s="136"/>
      <c r="E1019" s="136"/>
      <c r="F1019" s="136"/>
      <c r="G1019" s="136"/>
      <c r="H1019" s="136"/>
      <c r="I1019" s="136"/>
      <c r="J1019" s="136"/>
      <c r="K1019" s="136"/>
      <c r="L1019" s="136"/>
      <c r="M1019" s="136"/>
      <c r="N1019" s="136"/>
      <c r="O1019" s="136"/>
      <c r="P1019" s="136"/>
      <c r="Q1019" s="136"/>
      <c r="R1019" s="136"/>
      <c r="S1019" s="136"/>
      <c r="T1019" s="136"/>
      <c r="U1019" s="136"/>
      <c r="V1019" s="136"/>
      <c r="W1019" s="136"/>
      <c r="X1019" s="136"/>
      <c r="Y1019" s="136"/>
      <c r="Z1019" s="136"/>
      <c r="AA1019" s="136"/>
    </row>
    <row r="1020" spans="1:27" ht="12.75">
      <c r="A1020" s="136"/>
      <c r="B1020" s="136"/>
      <c r="C1020" s="136"/>
      <c r="D1020" s="136"/>
      <c r="E1020" s="136"/>
      <c r="F1020" s="136"/>
      <c r="G1020" s="136"/>
      <c r="H1020" s="136"/>
      <c r="I1020" s="136"/>
      <c r="J1020" s="136"/>
      <c r="K1020" s="136"/>
      <c r="L1020" s="136"/>
      <c r="M1020" s="136"/>
      <c r="N1020" s="136"/>
      <c r="O1020" s="136"/>
      <c r="P1020" s="136"/>
      <c r="Q1020" s="136"/>
      <c r="R1020" s="136"/>
      <c r="S1020" s="136"/>
      <c r="T1020" s="136"/>
      <c r="U1020" s="136"/>
      <c r="V1020" s="136"/>
      <c r="W1020" s="136"/>
      <c r="X1020" s="136"/>
      <c r="Y1020" s="136"/>
      <c r="Z1020" s="136"/>
      <c r="AA1020" s="136"/>
    </row>
    <row r="1021" spans="1:27" ht="12.75">
      <c r="A1021" s="136"/>
      <c r="B1021" s="136"/>
      <c r="C1021" s="136"/>
      <c r="D1021" s="136"/>
      <c r="E1021" s="136"/>
      <c r="F1021" s="136"/>
      <c r="G1021" s="136"/>
      <c r="H1021" s="136"/>
      <c r="I1021" s="136"/>
      <c r="J1021" s="136"/>
      <c r="K1021" s="136"/>
      <c r="L1021" s="136"/>
      <c r="M1021" s="136"/>
      <c r="N1021" s="136"/>
      <c r="O1021" s="136"/>
      <c r="P1021" s="136"/>
      <c r="Q1021" s="136"/>
      <c r="R1021" s="136"/>
      <c r="S1021" s="136"/>
      <c r="T1021" s="136"/>
      <c r="U1021" s="136"/>
      <c r="V1021" s="136"/>
      <c r="W1021" s="136"/>
      <c r="X1021" s="136"/>
      <c r="Y1021" s="136"/>
      <c r="Z1021" s="136"/>
      <c r="AA1021" s="136"/>
    </row>
  </sheetData>
  <mergeCells count="11">
    <mergeCell ref="B41:D41"/>
    <mergeCell ref="B43:B44"/>
    <mergeCell ref="C43:D43"/>
    <mergeCell ref="A53:F53"/>
    <mergeCell ref="B5:C5"/>
    <mergeCell ref="B7:B11"/>
    <mergeCell ref="B14:B16"/>
    <mergeCell ref="B22:C22"/>
    <mergeCell ref="B25:B26"/>
    <mergeCell ref="B27:C27"/>
    <mergeCell ref="B40:D40"/>
  </mergeCells>
  <dataValidations count="1">
    <dataValidation type="list" allowBlank="1" sqref="C29:C34" xr:uid="{00000000-0002-0000-0800-000000000000}">
      <formula1>"сутки,3 суток,неделя,2 недели,месяц,квартал"</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Инфо</vt:lpstr>
      <vt:lpstr>SWOT</vt:lpstr>
      <vt:lpstr>Бизнес-модель</vt:lpstr>
      <vt:lpstr>Команда </vt:lpstr>
      <vt:lpstr>Командообразование</vt:lpstr>
      <vt:lpstr>Календарное планирование</vt:lpstr>
      <vt:lpstr>Денежные потоки</vt:lpstr>
      <vt:lpstr>Питч</vt:lpstr>
      <vt:lpstr>Паспорт</vt:lpstr>
      <vt:lpstr>Сегменты</vt:lpstr>
      <vt:lpstr>Конкурентный анализ</vt:lpstr>
      <vt:lpstr>Бизнес моделька</vt:lpstr>
      <vt:lpstr>Canvas</vt:lpstr>
      <vt:lps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Руденко</dc:creator>
  <cp:lastModifiedBy>Алексей Блинков</cp:lastModifiedBy>
  <dcterms:modified xsi:type="dcterms:W3CDTF">2022-11-25T05:42:07Z</dcterms:modified>
</cp:coreProperties>
</file>