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tuser\Documents\НовиковПВ\"/>
    </mc:Choice>
  </mc:AlternateContent>
  <bookViews>
    <workbookView xWindow="0" yWindow="0" windowWidth="23970" windowHeight="8535" tabRatio="525" activeTab="2"/>
  </bookViews>
  <sheets>
    <sheet name="график1" sheetId="1" r:id="rId1"/>
    <sheet name="график2" sheetId="2" r:id="rId2"/>
    <sheet name="погрешность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B13" i="3"/>
  <c r="C2" i="3" s="1"/>
  <c r="D2" i="3" s="1"/>
  <c r="C5" i="1"/>
  <c r="D5" i="1"/>
  <c r="E5" i="1"/>
  <c r="F5" i="1"/>
  <c r="G5" i="1"/>
  <c r="H5" i="1"/>
  <c r="I5" i="1"/>
  <c r="J5" i="1"/>
  <c r="K5" i="1"/>
  <c r="B5" i="1"/>
  <c r="M15" i="1"/>
  <c r="C11" i="3" l="1"/>
  <c r="D11" i="3" s="1"/>
  <c r="C9" i="3"/>
  <c r="D9" i="3" s="1"/>
  <c r="C7" i="3"/>
  <c r="D7" i="3" s="1"/>
  <c r="C5" i="3"/>
  <c r="D5" i="3" s="1"/>
  <c r="D13" i="3" s="1"/>
  <c r="C3" i="3"/>
  <c r="D3" i="3" s="1"/>
  <c r="C10" i="3"/>
  <c r="D10" i="3" s="1"/>
  <c r="C8" i="3"/>
  <c r="D8" i="3" s="1"/>
  <c r="C6" i="3"/>
  <c r="D6" i="3" s="1"/>
  <c r="C4" i="3"/>
  <c r="D4" i="3" s="1"/>
  <c r="M16" i="1"/>
  <c r="M14" i="1"/>
  <c r="C3" i="1"/>
  <c r="D3" i="1"/>
  <c r="E3" i="1"/>
  <c r="F3" i="1"/>
  <c r="G3" i="1"/>
  <c r="H3" i="1"/>
  <c r="I3" i="1"/>
  <c r="J3" i="1"/>
  <c r="K3" i="1"/>
  <c r="B3" i="1"/>
  <c r="D15" i="3" l="1"/>
  <c r="C17" i="3" s="1"/>
</calcChain>
</file>

<file path=xl/sharedStrings.xml><?xml version="1.0" encoding="utf-8"?>
<sst xmlns="http://schemas.openxmlformats.org/spreadsheetml/2006/main" count="25" uniqueCount="24">
  <si>
    <t>V0</t>
  </si>
  <si>
    <t>V0^2</t>
  </si>
  <si>
    <t>Ymax</t>
  </si>
  <si>
    <t>650-250</t>
  </si>
  <si>
    <t>ΔYmax=</t>
  </si>
  <si>
    <t>74-58</t>
  </si>
  <si>
    <t xml:space="preserve">              =</t>
  </si>
  <si>
    <t>По вашему углу альфа:</t>
  </si>
  <si>
    <t>g=</t>
  </si>
  <si>
    <t>sin2 /2</t>
  </si>
  <si>
    <t>gi</t>
  </si>
  <si>
    <t>g = [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</si>
  <si>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04"/>
        <scheme val="minor"/>
      </rPr>
      <t>g</t>
    </r>
  </si>
  <si>
    <t>коэф. Стьюдента</t>
  </si>
  <si>
    <t>t(a,n)</t>
  </si>
  <si>
    <t>СКО   Sn</t>
  </si>
  <si>
    <t>&lt;g&gt;</t>
  </si>
  <si>
    <t>n</t>
  </si>
  <si>
    <r>
      <t>(g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i  </t>
    </r>
    <r>
      <rPr>
        <sz val="11"/>
        <color theme="1"/>
        <rFont val="Calibri"/>
        <family val="2"/>
        <charset val="204"/>
        <scheme val="minor"/>
      </rPr>
      <t>-  &lt;g&gt;)^2</t>
    </r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</si>
  <si>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i  </t>
    </r>
    <r>
      <rPr>
        <sz val="11"/>
        <color theme="1"/>
        <rFont val="Calibri"/>
        <family val="2"/>
        <charset val="204"/>
        <scheme val="minor"/>
      </rPr>
      <t>-  &lt;g&gt;</t>
    </r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</si>
  <si>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>i</t>
    </r>
  </si>
  <si>
    <t>i</t>
  </si>
  <si>
    <t>]</t>
  </si>
  <si>
    <r>
      <t xml:space="preserve">Ответ :  g = 9,94 </t>
    </r>
    <r>
      <rPr>
        <sz val="14"/>
        <color theme="1"/>
        <rFont val="Calibri"/>
        <family val="2"/>
        <charset val="204"/>
      </rPr>
      <t xml:space="preserve">± 0,20  м/с²  с доверительной вероятностью </t>
    </r>
    <r>
      <rPr>
        <sz val="14"/>
        <color theme="1"/>
        <rFont val="Symbol"/>
        <family val="1"/>
        <charset val="2"/>
      </rPr>
      <t>a</t>
    </r>
    <r>
      <rPr>
        <sz val="14"/>
        <color theme="1"/>
        <rFont val="Calibri"/>
        <family val="2"/>
        <charset val="204"/>
      </rPr>
      <t xml:space="preserve"> = 0,95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</si>
</sst>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4" fillId="0" borderId="0" xfId="0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график1!$A$4</c:f>
              <c:strCache>
                <c:ptCount val="1"/>
                <c:pt idx="0">
                  <c:v>Ymax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50"/>
            <c:backward val="20"/>
            <c:dispRSqr val="0"/>
            <c:dispEq val="0"/>
          </c:trendline>
          <c:xVal>
            <c:numRef>
              <c:f>график1!$B$3:$K$3</c:f>
              <c:numCache>
                <c:formatCode>General</c:formatCode>
                <c:ptCount val="10"/>
                <c:pt idx="0">
                  <c:v>225</c:v>
                </c:pt>
                <c:pt idx="1">
                  <c:v>289</c:v>
                </c:pt>
                <c:pt idx="2">
                  <c:v>324</c:v>
                </c:pt>
                <c:pt idx="3">
                  <c:v>361</c:v>
                </c:pt>
                <c:pt idx="4">
                  <c:v>400</c:v>
                </c:pt>
                <c:pt idx="5">
                  <c:v>441</c:v>
                </c:pt>
                <c:pt idx="6">
                  <c:v>484</c:v>
                </c:pt>
                <c:pt idx="7">
                  <c:v>529</c:v>
                </c:pt>
                <c:pt idx="8">
                  <c:v>576</c:v>
                </c:pt>
                <c:pt idx="9">
                  <c:v>625</c:v>
                </c:pt>
              </c:numCache>
            </c:numRef>
          </c:xVal>
          <c:yVal>
            <c:numRef>
              <c:f>график1!$B$4:$K$4</c:f>
              <c:numCache>
                <c:formatCode>General</c:formatCode>
                <c:ptCount val="10"/>
                <c:pt idx="0">
                  <c:v>58.6</c:v>
                </c:pt>
                <c:pt idx="1">
                  <c:v>60.9</c:v>
                </c:pt>
                <c:pt idx="2">
                  <c:v>62.9</c:v>
                </c:pt>
                <c:pt idx="3">
                  <c:v>63.25</c:v>
                </c:pt>
                <c:pt idx="4">
                  <c:v>65.2</c:v>
                </c:pt>
                <c:pt idx="5">
                  <c:v>66.349999999999994</c:v>
                </c:pt>
                <c:pt idx="6">
                  <c:v>68.7</c:v>
                </c:pt>
                <c:pt idx="7">
                  <c:v>69.45</c:v>
                </c:pt>
                <c:pt idx="8">
                  <c:v>71</c:v>
                </c:pt>
                <c:pt idx="9">
                  <c:v>73.900000000000006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075472"/>
        <c:axId val="-106070032"/>
      </c:scatterChart>
      <c:valAx>
        <c:axId val="-106075472"/>
        <c:scaling>
          <c:orientation val="minMax"/>
          <c:max val="7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Vo</a:t>
                </a:r>
                <a:r>
                  <a:rPr lang="en-U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²</a:t>
                </a:r>
                <a:r>
                  <a:rPr lang="en-US">
                    <a:solidFill>
                      <a:sysClr val="windowText" lastClr="000000"/>
                    </a:solidFill>
                  </a:rPr>
                  <a:t>, </a:t>
                </a:r>
                <a:r>
                  <a:rPr lang="ru-RU">
                    <a:solidFill>
                      <a:sysClr val="windowText" lastClr="000000"/>
                    </a:solidFill>
                  </a:rPr>
                  <a:t>м</a:t>
                </a:r>
                <a:r>
                  <a:rPr lang="en-US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²</a:t>
                </a:r>
                <a:r>
                  <a:rPr lang="en-US">
                    <a:solidFill>
                      <a:sysClr val="windowText" lastClr="000000"/>
                    </a:solidFill>
                  </a:rPr>
                  <a:t>/c</a:t>
                </a:r>
                <a:r>
                  <a:rPr lang="en-US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²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06070032"/>
        <c:crosses val="autoZero"/>
        <c:crossBetween val="midCat"/>
        <c:majorUnit val="50"/>
        <c:minorUnit val="10"/>
      </c:valAx>
      <c:valAx>
        <c:axId val="-106070032"/>
        <c:scaling>
          <c:orientation val="minMax"/>
          <c:max val="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Ymax, </a:t>
                </a:r>
                <a:r>
                  <a:rPr lang="ru-RU">
                    <a:solidFill>
                      <a:sysClr val="windowText" lastClr="000000"/>
                    </a:solidFill>
                  </a:rPr>
                  <a:t>м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0607547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406436</xdr:colOff>
      <xdr:row>6</xdr:row>
      <xdr:rowOff>119657</xdr:rowOff>
    </xdr:from>
    <xdr:to>
      <xdr:col>8</xdr:col>
      <xdr:colOff>123934</xdr:colOff>
      <xdr:row>21</xdr:row>
      <xdr:rowOff>5357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542817</xdr:colOff>
      <xdr:row>6</xdr:row>
      <xdr:rowOff>9179</xdr:rowOff>
    </xdr:from>
    <xdr:to>
      <xdr:col>14</xdr:col>
      <xdr:colOff>266073</xdr:colOff>
      <xdr:row>9</xdr:row>
      <xdr:rowOff>49086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5005" y="1152179"/>
          <a:ext cx="1961631" cy="611407"/>
        </a:xfrm>
        <a:prstGeom prst="rect">
          <a:avLst/>
        </a:prstGeom>
      </xdr:spPr>
    </xdr:pic>
    <xdr:clientData/>
  </xdr:twoCellAnchor>
  <xdr:twoCellAnchor editAs="oneCell">
    <xdr:from>
      <xdr:col>10</xdr:col>
      <xdr:colOff>523875</xdr:colOff>
      <xdr:row>10</xdr:row>
      <xdr:rowOff>1</xdr:rowOff>
    </xdr:from>
    <xdr:to>
      <xdr:col>11</xdr:col>
      <xdr:colOff>408393</xdr:colOff>
      <xdr:row>11</xdr:row>
      <xdr:rowOff>17319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830" t="5703" r="4446" b="55349"/>
        <a:stretch/>
      </xdr:blipFill>
      <xdr:spPr>
        <a:xfrm>
          <a:off x="6628534" y="1905001"/>
          <a:ext cx="494984" cy="207818"/>
        </a:xfrm>
        <a:prstGeom prst="rect">
          <a:avLst/>
        </a:prstGeom>
      </xdr:spPr>
    </xdr:pic>
    <xdr:clientData/>
  </xdr:twoCellAnchor>
  <xdr:twoCellAnchor>
    <xdr:from>
      <xdr:col>1</xdr:col>
      <xdr:colOff>350152</xdr:colOff>
      <xdr:row>9</xdr:row>
      <xdr:rowOff>46002</xdr:rowOff>
    </xdr:from>
    <xdr:to>
      <xdr:col>7</xdr:col>
      <xdr:colOff>128589</xdr:colOff>
      <xdr:row>25</xdr:row>
      <xdr:rowOff>30088</xdr:rowOff>
    </xdr:to>
    <xdr:grpSp>
      <xdr:nvGrpSpPr>
        <xdr:cNvPr id="7" name="Группа 6"/>
        <xdr:cNvGrpSpPr/>
      </xdr:nvGrpSpPr>
      <xdr:grpSpPr>
        <a:xfrm>
          <a:off x="957371" y="1760502"/>
          <a:ext cx="3421749" cy="3032086"/>
          <a:chOff x="951417" y="1504518"/>
          <a:chExt cx="3421749" cy="3032086"/>
        </a:xfrm>
      </xdr:grpSpPr>
      <xdr:grpSp>
        <xdr:nvGrpSpPr>
          <xdr:cNvPr id="4" name="Группа 3"/>
          <xdr:cNvGrpSpPr/>
        </xdr:nvGrpSpPr>
        <xdr:grpSpPr>
          <a:xfrm>
            <a:off x="951417" y="1504518"/>
            <a:ext cx="3421749" cy="3032086"/>
            <a:chOff x="2624245" y="1575955"/>
            <a:chExt cx="3421749" cy="3032086"/>
          </a:xfrm>
        </xdr:grpSpPr>
        <xdr:cxnSp macro="">
          <xdr:nvCxnSpPr>
            <xdr:cNvPr id="5" name="Прямая соединительная линия 4"/>
            <xdr:cNvCxnSpPr/>
          </xdr:nvCxnSpPr>
          <xdr:spPr>
            <a:xfrm flipV="1">
              <a:off x="3013363" y="2610716"/>
              <a:ext cx="0" cy="640773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Прямая соединительная линия 5"/>
            <xdr:cNvCxnSpPr/>
          </xdr:nvCxnSpPr>
          <xdr:spPr>
            <a:xfrm flipH="1" flipV="1">
              <a:off x="6040799" y="1575955"/>
              <a:ext cx="5195" cy="1663412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Прямая соединительная линия 7"/>
            <xdr:cNvCxnSpPr/>
          </xdr:nvCxnSpPr>
          <xdr:spPr>
            <a:xfrm flipH="1">
              <a:off x="2632363" y="2620238"/>
              <a:ext cx="368877" cy="3463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Прямая соединительная линия 9"/>
            <xdr:cNvCxnSpPr/>
          </xdr:nvCxnSpPr>
          <xdr:spPr>
            <a:xfrm flipH="1" flipV="1">
              <a:off x="2624245" y="1584614"/>
              <a:ext cx="3375532" cy="1728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Левая фигурная скобка 12"/>
            <xdr:cNvSpPr/>
          </xdr:nvSpPr>
          <xdr:spPr>
            <a:xfrm flipH="1">
              <a:off x="2671328" y="1619249"/>
              <a:ext cx="86591" cy="991466"/>
            </a:xfrm>
            <a:prstGeom prst="leftBrace">
              <a:avLst>
                <a:gd name="adj1" fmla="val 112984"/>
                <a:gd name="adj2" fmla="val 50873"/>
              </a:avLst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2779568" y="1974272"/>
              <a:ext cx="57438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l-GR" sz="1100">
                  <a:solidFill>
                    <a:srgbClr val="FF0000"/>
                  </a:solidFill>
                </a:rPr>
                <a:t>Δ</a:t>
              </a:r>
              <a:r>
                <a:rPr lang="en-US" sz="1100">
                  <a:solidFill>
                    <a:srgbClr val="FF0000"/>
                  </a:solidFill>
                </a:rPr>
                <a:t>Ymax</a:t>
              </a:r>
              <a:endParaRPr lang="ru-RU" sz="110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5" name="Левая фигурная скобка 14"/>
            <xdr:cNvSpPr/>
          </xdr:nvSpPr>
          <xdr:spPr>
            <a:xfrm>
              <a:off x="4505973" y="1645769"/>
              <a:ext cx="138547" cy="2962272"/>
            </a:xfrm>
            <a:prstGeom prst="leftBrace">
              <a:avLst>
                <a:gd name="adj1" fmla="val 112984"/>
                <a:gd name="adj2" fmla="val 50873"/>
              </a:avLst>
            </a:prstGeom>
            <a:ln w="19050">
              <a:solidFill>
                <a:srgbClr val="FF0000"/>
              </a:solidFill>
            </a:ln>
            <a:scene3d>
              <a:camera prst="orthographicFront">
                <a:rot lat="0" lon="0" rev="16200000"/>
              </a:camera>
              <a:lightRig rig="threePt" dir="t"/>
            </a:scene3d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</xdr:grpSp>
      <xdr:pic>
        <xdr:nvPicPr>
          <xdr:cNvPr id="16" name="Рисунок 15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66830" t="5703" r="4446" b="55349"/>
          <a:stretch/>
        </xdr:blipFill>
        <xdr:spPr>
          <a:xfrm>
            <a:off x="2627818" y="2717115"/>
            <a:ext cx="494984" cy="207818"/>
          </a:xfrm>
          <a:prstGeom prst="rect">
            <a:avLst/>
          </a:prstGeom>
          <a:ln>
            <a:solidFill>
              <a:srgbClr val="FF0000"/>
            </a:solidFill>
          </a:ln>
        </xdr:spPr>
      </xdr:pic>
    </xdr:grpSp>
    <xdr:clientData/>
  </xdr:twoCellAnchor>
  <xdr:twoCellAnchor editAs="oneCell">
    <xdr:from>
      <xdr:col>10</xdr:col>
      <xdr:colOff>587374</xdr:colOff>
      <xdr:row>13</xdr:row>
      <xdr:rowOff>17318</xdr:rowOff>
    </xdr:from>
    <xdr:to>
      <xdr:col>11</xdr:col>
      <xdr:colOff>398317</xdr:colOff>
      <xdr:row>14</xdr:row>
      <xdr:rowOff>17318</xdr:rowOff>
    </xdr:to>
    <xdr:pic>
      <xdr:nvPicPr>
        <xdr:cNvPr id="17" name="Рисунок 1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925" t="19866" r="41063" b="33397"/>
        <a:stretch/>
      </xdr:blipFill>
      <xdr:spPr>
        <a:xfrm>
          <a:off x="6692033" y="2493818"/>
          <a:ext cx="421409" cy="19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207065</xdr:colOff>
      <xdr:row>26</xdr:row>
      <xdr:rowOff>91108</xdr:rowOff>
    </xdr:from>
    <xdr:to>
      <xdr:col>8</xdr:col>
      <xdr:colOff>49696</xdr:colOff>
      <xdr:row>26</xdr:row>
      <xdr:rowOff>215348</xdr:rowOff>
    </xdr:to>
    <xdr:sp macro="" textlink="">
      <xdr:nvSpPr>
        <xdr:cNvPr id="2" name="Овал 1"/>
        <xdr:cNvSpPr/>
      </xdr:nvSpPr>
      <xdr:spPr>
        <a:xfrm>
          <a:off x="1946413" y="6551543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53008</xdr:colOff>
      <xdr:row>23</xdr:row>
      <xdr:rowOff>202095</xdr:rowOff>
    </xdr:from>
    <xdr:to>
      <xdr:col>10</xdr:col>
      <xdr:colOff>144117</xdr:colOff>
      <xdr:row>24</xdr:row>
      <xdr:rowOff>77857</xdr:rowOff>
    </xdr:to>
    <xdr:sp macro="" textlink="">
      <xdr:nvSpPr>
        <xdr:cNvPr id="3" name="Овал 2"/>
        <xdr:cNvSpPr/>
      </xdr:nvSpPr>
      <xdr:spPr>
        <a:xfrm>
          <a:off x="2537791" y="5917095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163996</xdr:colOff>
      <xdr:row>22</xdr:row>
      <xdr:rowOff>72885</xdr:rowOff>
    </xdr:from>
    <xdr:to>
      <xdr:col>13</xdr:col>
      <xdr:colOff>6627</xdr:colOff>
      <xdr:row>22</xdr:row>
      <xdr:rowOff>197125</xdr:rowOff>
    </xdr:to>
    <xdr:sp macro="" textlink="">
      <xdr:nvSpPr>
        <xdr:cNvPr id="4" name="Овал 3"/>
        <xdr:cNvSpPr/>
      </xdr:nvSpPr>
      <xdr:spPr>
        <a:xfrm>
          <a:off x="3145735" y="5539407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59635</xdr:colOff>
      <xdr:row>19</xdr:row>
      <xdr:rowOff>43068</xdr:rowOff>
    </xdr:from>
    <xdr:to>
      <xdr:col>15</xdr:col>
      <xdr:colOff>150744</xdr:colOff>
      <xdr:row>19</xdr:row>
      <xdr:rowOff>167308</xdr:rowOff>
    </xdr:to>
    <xdr:sp macro="" textlink="">
      <xdr:nvSpPr>
        <xdr:cNvPr id="5" name="Овал 4"/>
        <xdr:cNvSpPr/>
      </xdr:nvSpPr>
      <xdr:spPr>
        <a:xfrm>
          <a:off x="3786809" y="4764155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178905</xdr:colOff>
      <xdr:row>18</xdr:row>
      <xdr:rowOff>4968</xdr:rowOff>
    </xdr:from>
    <xdr:to>
      <xdr:col>18</xdr:col>
      <xdr:colOff>21535</xdr:colOff>
      <xdr:row>18</xdr:row>
      <xdr:rowOff>129208</xdr:rowOff>
    </xdr:to>
    <xdr:sp macro="" textlink="">
      <xdr:nvSpPr>
        <xdr:cNvPr id="6" name="Овал 5"/>
        <xdr:cNvSpPr/>
      </xdr:nvSpPr>
      <xdr:spPr>
        <a:xfrm>
          <a:off x="4403035" y="4477577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223631</xdr:colOff>
      <xdr:row>14</xdr:row>
      <xdr:rowOff>190498</xdr:rowOff>
    </xdr:from>
    <xdr:to>
      <xdr:col>20</xdr:col>
      <xdr:colOff>66262</xdr:colOff>
      <xdr:row>15</xdr:row>
      <xdr:rowOff>66260</xdr:rowOff>
    </xdr:to>
    <xdr:sp macro="" textlink="">
      <xdr:nvSpPr>
        <xdr:cNvPr id="7" name="Овал 6"/>
        <xdr:cNvSpPr/>
      </xdr:nvSpPr>
      <xdr:spPr>
        <a:xfrm>
          <a:off x="4944718" y="3669194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22</xdr:col>
      <xdr:colOff>110987</xdr:colOff>
      <xdr:row>13</xdr:row>
      <xdr:rowOff>102703</xdr:rowOff>
    </xdr:from>
    <xdr:to>
      <xdr:col>22</xdr:col>
      <xdr:colOff>202096</xdr:colOff>
      <xdr:row>13</xdr:row>
      <xdr:rowOff>226943</xdr:rowOff>
    </xdr:to>
    <xdr:sp macro="" textlink="">
      <xdr:nvSpPr>
        <xdr:cNvPr id="8" name="Овал 7"/>
        <xdr:cNvSpPr/>
      </xdr:nvSpPr>
      <xdr:spPr>
        <a:xfrm>
          <a:off x="5577509" y="3332920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213693</xdr:colOff>
      <xdr:row>11</xdr:row>
      <xdr:rowOff>14907</xdr:rowOff>
    </xdr:from>
    <xdr:to>
      <xdr:col>24</xdr:col>
      <xdr:colOff>56324</xdr:colOff>
      <xdr:row>11</xdr:row>
      <xdr:rowOff>139147</xdr:rowOff>
    </xdr:to>
    <xdr:sp macro="" textlink="">
      <xdr:nvSpPr>
        <xdr:cNvPr id="9" name="Овал 8"/>
        <xdr:cNvSpPr/>
      </xdr:nvSpPr>
      <xdr:spPr>
        <a:xfrm>
          <a:off x="5928693" y="2748168"/>
          <a:ext cx="91109" cy="124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16565</xdr:colOff>
      <xdr:row>9</xdr:row>
      <xdr:rowOff>231914</xdr:rowOff>
    </xdr:from>
    <xdr:to>
      <xdr:col>26</xdr:col>
      <xdr:colOff>66261</xdr:colOff>
      <xdr:row>27</xdr:row>
      <xdr:rowOff>74544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1755913" y="2468218"/>
          <a:ext cx="4770783" cy="431523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212601</xdr:colOff>
      <xdr:row>0</xdr:row>
      <xdr:rowOff>92118</xdr:rowOff>
    </xdr:from>
    <xdr:ext cx="1882899" cy="1000547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70" y="92118"/>
          <a:ext cx="1882899" cy="1000547"/>
        </a:xfrm>
        <a:prstGeom prst="rect">
          <a:avLst/>
        </a:prstGeom>
      </xdr:spPr>
    </xdr:pic>
    <xdr:clientData/>
  </xdr:oneCellAnchor>
  <xdr:oneCellAnchor>
    <xdr:from>
      <xdr:col>5</xdr:col>
      <xdr:colOff>249137</xdr:colOff>
      <xdr:row>5</xdr:row>
      <xdr:rowOff>176487</xdr:rowOff>
    </xdr:from>
    <xdr:ext cx="1406231" cy="365248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8106" y="1164706"/>
          <a:ext cx="1406231" cy="365248"/>
        </a:xfrm>
        <a:prstGeom prst="rect">
          <a:avLst/>
        </a:prstGeom>
      </xdr:spPr>
    </xdr:pic>
    <xdr:clientData/>
  </xdr:oneCellAnchor>
  <xdr:oneCellAnchor>
    <xdr:from>
      <xdr:col>5</xdr:col>
      <xdr:colOff>290380</xdr:colOff>
      <xdr:row>7</xdr:row>
      <xdr:rowOff>154526</xdr:rowOff>
    </xdr:from>
    <xdr:ext cx="1126463" cy="333334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9349" y="1523745"/>
          <a:ext cx="1126463" cy="3333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160" zoomScaleNormal="160" workbookViewId="0">
      <selection activeCell="J10" sqref="J10"/>
    </sheetView>
  </sheetViews>
  <sheetFormatPr defaultRowHeight="15" x14ac:dyDescent="0.25"/>
  <cols>
    <col min="14" max="14" width="6.28515625" customWidth="1"/>
  </cols>
  <sheetData>
    <row r="1" spans="1:14" x14ac:dyDescent="0.25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</row>
    <row r="2" spans="1:14" x14ac:dyDescent="0.25">
      <c r="A2" s="1" t="s">
        <v>0</v>
      </c>
      <c r="B2" s="1">
        <v>15</v>
      </c>
      <c r="C2" s="1">
        <v>17</v>
      </c>
      <c r="D2" s="1">
        <v>18</v>
      </c>
      <c r="E2" s="1">
        <v>19</v>
      </c>
      <c r="F2" s="1">
        <v>20</v>
      </c>
      <c r="G2" s="1">
        <v>21</v>
      </c>
      <c r="H2" s="1">
        <v>22</v>
      </c>
      <c r="I2" s="1">
        <v>23</v>
      </c>
      <c r="J2" s="1">
        <v>24</v>
      </c>
      <c r="K2" s="1">
        <v>25</v>
      </c>
    </row>
    <row r="3" spans="1:14" x14ac:dyDescent="0.25">
      <c r="A3" s="2" t="s">
        <v>1</v>
      </c>
      <c r="B3" s="2">
        <f>B2^2</f>
        <v>225</v>
      </c>
      <c r="C3" s="2">
        <f t="shared" ref="C3:K3" si="0">C2^2</f>
        <v>289</v>
      </c>
      <c r="D3" s="2">
        <f t="shared" si="0"/>
        <v>324</v>
      </c>
      <c r="E3" s="2">
        <f t="shared" si="0"/>
        <v>361</v>
      </c>
      <c r="F3" s="2">
        <f t="shared" si="0"/>
        <v>400</v>
      </c>
      <c r="G3" s="2">
        <f t="shared" si="0"/>
        <v>441</v>
      </c>
      <c r="H3" s="2">
        <f t="shared" si="0"/>
        <v>484</v>
      </c>
      <c r="I3" s="2">
        <f t="shared" si="0"/>
        <v>529</v>
      </c>
      <c r="J3" s="2">
        <f t="shared" si="0"/>
        <v>576</v>
      </c>
      <c r="K3" s="2">
        <f t="shared" si="0"/>
        <v>625</v>
      </c>
    </row>
    <row r="4" spans="1:14" x14ac:dyDescent="0.25">
      <c r="A4" s="2" t="s">
        <v>2</v>
      </c>
      <c r="B4" s="2">
        <v>58.6</v>
      </c>
      <c r="C4" s="2">
        <v>60.9</v>
      </c>
      <c r="D4" s="2">
        <v>62.9</v>
      </c>
      <c r="E4" s="2">
        <v>63.25</v>
      </c>
      <c r="F4" s="2">
        <v>65.2</v>
      </c>
      <c r="G4" s="2">
        <v>66.349999999999994</v>
      </c>
      <c r="H4" s="2">
        <v>68.7</v>
      </c>
      <c r="I4" s="2">
        <v>69.45</v>
      </c>
      <c r="J4" s="2">
        <v>71</v>
      </c>
      <c r="K4" s="2">
        <v>73.900000000000006</v>
      </c>
    </row>
    <row r="5" spans="1:14" x14ac:dyDescent="0.25">
      <c r="A5" t="s">
        <v>10</v>
      </c>
      <c r="B5" s="15">
        <f>0.5*0.75*B3/(B4-50)</f>
        <v>9.8110465116279055</v>
      </c>
      <c r="C5" s="15">
        <f t="shared" ref="C5:K5" si="1">0.5*0.75*C3/(C4-50)</f>
        <v>9.9426605504587169</v>
      </c>
      <c r="D5" s="15">
        <f t="shared" si="1"/>
        <v>9.4186046511627914</v>
      </c>
      <c r="E5" s="15">
        <f t="shared" si="1"/>
        <v>10.216981132075471</v>
      </c>
      <c r="F5" s="15">
        <f t="shared" si="1"/>
        <v>9.868421052631577</v>
      </c>
      <c r="G5" s="15">
        <f t="shared" si="1"/>
        <v>10.114678899082572</v>
      </c>
      <c r="H5" s="15">
        <f t="shared" si="1"/>
        <v>9.7058823529411757</v>
      </c>
      <c r="I5" s="15">
        <f t="shared" si="1"/>
        <v>10.199228791773777</v>
      </c>
      <c r="J5" s="15">
        <f t="shared" si="1"/>
        <v>10.285714285714286</v>
      </c>
      <c r="K5" s="15">
        <f t="shared" si="1"/>
        <v>9.8064853556485332</v>
      </c>
    </row>
    <row r="6" spans="1:14" x14ac:dyDescent="0.25">
      <c r="B6" s="15">
        <v>9.8110465116279055</v>
      </c>
      <c r="C6" s="15">
        <v>9.9426605504587169</v>
      </c>
      <c r="D6" s="15">
        <v>9.4186046511627914</v>
      </c>
      <c r="E6" s="15">
        <v>10.216981132075471</v>
      </c>
      <c r="F6" s="15">
        <v>9.868421052631577</v>
      </c>
      <c r="G6" s="15">
        <v>10.114678899082572</v>
      </c>
      <c r="H6" s="15">
        <v>9.7058823529411757</v>
      </c>
      <c r="I6" s="15">
        <v>10.199228791773777</v>
      </c>
      <c r="J6" s="15">
        <v>10.285714285714286</v>
      </c>
      <c r="K6" s="15">
        <v>9.8064853556485332</v>
      </c>
    </row>
    <row r="11" spans="1:14" x14ac:dyDescent="0.25">
      <c r="L11" s="13" t="s">
        <v>4</v>
      </c>
      <c r="M11" t="s">
        <v>3</v>
      </c>
      <c r="N11">
        <v>400</v>
      </c>
    </row>
    <row r="12" spans="1:14" x14ac:dyDescent="0.25">
      <c r="L12" s="13" t="s">
        <v>4</v>
      </c>
      <c r="M12" t="s">
        <v>5</v>
      </c>
      <c r="N12">
        <v>16</v>
      </c>
    </row>
    <row r="13" spans="1:14" x14ac:dyDescent="0.25">
      <c r="L13" t="s">
        <v>7</v>
      </c>
    </row>
    <row r="14" spans="1:14" x14ac:dyDescent="0.25">
      <c r="L14" t="s">
        <v>6</v>
      </c>
      <c r="M14">
        <f>SIN(RADIANS(60))^2</f>
        <v>0.74999999999999989</v>
      </c>
    </row>
    <row r="15" spans="1:14" x14ac:dyDescent="0.25">
      <c r="L15" t="s">
        <v>9</v>
      </c>
      <c r="M15">
        <f>M14/2</f>
        <v>0.37499999999999994</v>
      </c>
    </row>
    <row r="16" spans="1:14" x14ac:dyDescent="0.25">
      <c r="L16" s="14" t="s">
        <v>8</v>
      </c>
      <c r="M16" s="15">
        <f>1/2*M14*N11/N12</f>
        <v>9.3749999999999982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AB29"/>
  <sheetViews>
    <sheetView topLeftCell="E8" zoomScale="115" zoomScaleNormal="115" workbookViewId="0">
      <selection activeCell="G22" sqref="G22"/>
    </sheetView>
  </sheetViews>
  <sheetFormatPr defaultColWidth="3.7109375" defaultRowHeight="19.5" customHeight="1" x14ac:dyDescent="0.25"/>
  <sheetData>
    <row r="8" spans="7:27" ht="19.5" customHeight="1" x14ac:dyDescent="0.25">
      <c r="G8">
        <v>65</v>
      </c>
    </row>
    <row r="9" spans="7:27" ht="19.5" customHeight="1" x14ac:dyDescent="0.25">
      <c r="H9" s="7"/>
      <c r="I9" s="8"/>
      <c r="J9" s="8"/>
      <c r="K9" s="9"/>
      <c r="L9" s="7"/>
      <c r="M9" s="8"/>
      <c r="N9" s="8"/>
      <c r="O9" s="9"/>
      <c r="P9" s="7"/>
      <c r="Q9" s="8"/>
      <c r="R9" s="8"/>
      <c r="S9" s="9"/>
      <c r="T9" s="7"/>
      <c r="U9" s="8"/>
      <c r="V9" s="8"/>
      <c r="W9" s="9"/>
      <c r="X9" s="7"/>
      <c r="Y9" s="8"/>
      <c r="Z9" s="8"/>
      <c r="AA9" s="9"/>
    </row>
    <row r="10" spans="7:27" ht="19.5" customHeight="1" x14ac:dyDescent="0.25">
      <c r="G10">
        <v>64</v>
      </c>
      <c r="H10" s="5"/>
      <c r="I10" s="3"/>
      <c r="J10" s="3"/>
      <c r="K10" s="12"/>
      <c r="L10" s="5"/>
      <c r="M10" s="3"/>
      <c r="N10" s="3"/>
      <c r="O10" s="12"/>
      <c r="P10" s="5"/>
      <c r="Q10" s="3"/>
      <c r="R10" s="3"/>
      <c r="S10" s="12"/>
      <c r="T10" s="5"/>
      <c r="U10" s="3"/>
      <c r="V10" s="3"/>
      <c r="W10" s="12"/>
      <c r="X10" s="5"/>
      <c r="Y10" s="3"/>
      <c r="Z10" s="3"/>
      <c r="AA10" s="12"/>
    </row>
    <row r="11" spans="7:27" ht="19.5" customHeight="1" x14ac:dyDescent="0.25">
      <c r="H11" s="4"/>
      <c r="I11" s="10"/>
      <c r="J11" s="10"/>
      <c r="K11" s="11"/>
      <c r="L11" s="4"/>
      <c r="M11" s="10"/>
      <c r="N11" s="10"/>
      <c r="O11" s="11"/>
      <c r="P11" s="4"/>
      <c r="Q11" s="10"/>
      <c r="R11" s="10"/>
      <c r="S11" s="11"/>
      <c r="T11" s="4"/>
      <c r="U11" s="10"/>
      <c r="V11" s="10"/>
      <c r="W11" s="11"/>
      <c r="X11" s="4"/>
      <c r="Y11" s="10"/>
      <c r="Z11" s="10"/>
      <c r="AA11" s="11"/>
    </row>
    <row r="12" spans="7:27" ht="19.5" customHeight="1" x14ac:dyDescent="0.25">
      <c r="G12">
        <v>63</v>
      </c>
      <c r="H12" s="4"/>
      <c r="I12" s="10"/>
      <c r="J12" s="10"/>
      <c r="K12" s="11"/>
      <c r="L12" s="4"/>
      <c r="M12" s="10"/>
      <c r="N12" s="10"/>
      <c r="O12" s="11"/>
      <c r="P12" s="4"/>
      <c r="Q12" s="10"/>
      <c r="R12" s="10"/>
      <c r="S12" s="11"/>
      <c r="T12" s="4"/>
      <c r="U12" s="10"/>
      <c r="V12" s="10"/>
      <c r="W12" s="11"/>
      <c r="X12" s="4"/>
      <c r="Y12" s="10"/>
      <c r="Z12" s="10"/>
      <c r="AA12" s="11"/>
    </row>
    <row r="13" spans="7:27" ht="19.5" customHeight="1" x14ac:dyDescent="0.25">
      <c r="H13" s="7"/>
      <c r="I13" s="8"/>
      <c r="J13" s="8"/>
      <c r="K13" s="9"/>
      <c r="L13" s="7"/>
      <c r="M13" s="8"/>
      <c r="N13" s="8"/>
      <c r="O13" s="9"/>
      <c r="P13" s="7"/>
      <c r="Q13" s="8"/>
      <c r="R13" s="8"/>
      <c r="S13" s="9"/>
      <c r="T13" s="7"/>
      <c r="U13" s="8"/>
      <c r="V13" s="8"/>
      <c r="W13" s="9"/>
      <c r="X13" s="7"/>
      <c r="Y13" s="8"/>
      <c r="Z13" s="8"/>
      <c r="AA13" s="9"/>
    </row>
    <row r="14" spans="7:27" ht="19.5" customHeight="1" x14ac:dyDescent="0.25">
      <c r="G14">
        <v>62</v>
      </c>
      <c r="H14" s="5"/>
      <c r="I14" s="3"/>
      <c r="J14" s="3"/>
      <c r="K14" s="12"/>
      <c r="L14" s="5"/>
      <c r="M14" s="3"/>
      <c r="N14" s="3"/>
      <c r="O14" s="12"/>
      <c r="P14" s="5"/>
      <c r="Q14" s="3"/>
      <c r="R14" s="3"/>
      <c r="S14" s="12"/>
      <c r="T14" s="5"/>
      <c r="U14" s="3"/>
      <c r="V14" s="3"/>
      <c r="W14" s="12"/>
      <c r="X14" s="5"/>
      <c r="Y14" s="3"/>
      <c r="Z14" s="3"/>
      <c r="AA14" s="12"/>
    </row>
    <row r="15" spans="7:27" ht="19.5" customHeight="1" x14ac:dyDescent="0.25">
      <c r="H15" s="4"/>
      <c r="I15" s="10"/>
      <c r="J15" s="10"/>
      <c r="K15" s="11"/>
      <c r="L15" s="4"/>
      <c r="M15" s="10"/>
      <c r="N15" s="10"/>
      <c r="O15" s="11"/>
      <c r="P15" s="4"/>
      <c r="Q15" s="10"/>
      <c r="R15" s="10"/>
      <c r="S15" s="11"/>
      <c r="T15" s="4"/>
      <c r="U15" s="10"/>
      <c r="V15" s="10"/>
      <c r="W15" s="11"/>
      <c r="X15" s="4"/>
      <c r="Y15" s="10"/>
      <c r="Z15" s="10"/>
      <c r="AA15" s="11"/>
    </row>
    <row r="16" spans="7:27" ht="19.5" customHeight="1" x14ac:dyDescent="0.25">
      <c r="G16">
        <v>61</v>
      </c>
      <c r="H16" s="5"/>
      <c r="I16" s="3"/>
      <c r="J16" s="3"/>
      <c r="K16" s="12"/>
      <c r="L16" s="5"/>
      <c r="M16" s="3"/>
      <c r="N16" s="3"/>
      <c r="O16" s="12"/>
      <c r="P16" s="5"/>
      <c r="Q16" s="3"/>
      <c r="R16" s="3"/>
      <c r="S16" s="12"/>
      <c r="T16" s="5"/>
      <c r="U16" s="3"/>
      <c r="V16" s="3"/>
      <c r="W16" s="12"/>
      <c r="X16" s="5"/>
      <c r="Y16" s="3"/>
      <c r="Z16" s="3"/>
      <c r="AA16" s="12"/>
    </row>
    <row r="17" spans="7:28" ht="19.5" customHeight="1" x14ac:dyDescent="0.25">
      <c r="H17" s="7"/>
      <c r="I17" s="8"/>
      <c r="J17" s="8"/>
      <c r="K17" s="9"/>
      <c r="L17" s="7"/>
      <c r="M17" s="8"/>
      <c r="N17" s="8"/>
      <c r="O17" s="9"/>
      <c r="P17" s="7"/>
      <c r="Q17" s="8"/>
      <c r="R17" s="8"/>
      <c r="S17" s="9"/>
      <c r="T17" s="7"/>
      <c r="U17" s="8"/>
      <c r="V17" s="8"/>
      <c r="W17" s="9"/>
      <c r="X17" s="7"/>
      <c r="Y17" s="8"/>
      <c r="Z17" s="8"/>
      <c r="AA17" s="9"/>
    </row>
    <row r="18" spans="7:28" ht="19.5" customHeight="1" x14ac:dyDescent="0.25">
      <c r="G18">
        <v>60</v>
      </c>
      <c r="H18" s="5"/>
      <c r="I18" s="3"/>
      <c r="J18" s="3"/>
      <c r="K18" s="12"/>
      <c r="L18" s="5"/>
      <c r="M18" s="3"/>
      <c r="N18" s="3"/>
      <c r="O18" s="12"/>
      <c r="P18" s="5"/>
      <c r="Q18" s="3"/>
      <c r="R18" s="3"/>
      <c r="S18" s="12"/>
      <c r="T18" s="5"/>
      <c r="U18" s="3"/>
      <c r="V18" s="3"/>
      <c r="W18" s="12"/>
      <c r="X18" s="5"/>
      <c r="Y18" s="3"/>
      <c r="Z18" s="3"/>
      <c r="AA18" s="12"/>
    </row>
    <row r="19" spans="7:28" ht="19.5" customHeight="1" x14ac:dyDescent="0.25">
      <c r="H19" s="4"/>
      <c r="I19" s="10"/>
      <c r="J19" s="10"/>
      <c r="K19" s="11"/>
      <c r="L19" s="4"/>
      <c r="M19" s="10"/>
      <c r="N19" s="10"/>
      <c r="O19" s="11"/>
      <c r="P19" s="4"/>
      <c r="Q19" s="10"/>
      <c r="R19" s="10"/>
      <c r="S19" s="11"/>
      <c r="T19" s="4"/>
      <c r="U19" s="10"/>
      <c r="V19" s="10"/>
      <c r="W19" s="11"/>
      <c r="X19" s="4"/>
      <c r="Y19" s="10"/>
      <c r="Z19" s="10"/>
      <c r="AA19" s="11"/>
    </row>
    <row r="20" spans="7:28" ht="19.5" customHeight="1" x14ac:dyDescent="0.25">
      <c r="G20">
        <v>59</v>
      </c>
      <c r="H20" s="5"/>
      <c r="I20" s="3"/>
      <c r="J20" s="3"/>
      <c r="K20" s="12"/>
      <c r="L20" s="5"/>
      <c r="M20" s="3"/>
      <c r="N20" s="3"/>
      <c r="O20" s="12"/>
      <c r="P20" s="5"/>
      <c r="Q20" s="3"/>
      <c r="R20" s="3"/>
      <c r="S20" s="12"/>
      <c r="T20" s="5"/>
      <c r="U20" s="3"/>
      <c r="V20" s="3"/>
      <c r="W20" s="12"/>
      <c r="X20" s="5"/>
      <c r="Y20" s="3"/>
      <c r="Z20" s="3"/>
      <c r="AA20" s="12"/>
    </row>
    <row r="21" spans="7:28" ht="19.5" customHeight="1" x14ac:dyDescent="0.25">
      <c r="H21" s="7"/>
      <c r="I21" s="8"/>
      <c r="J21" s="8"/>
      <c r="K21" s="9"/>
      <c r="L21" s="7"/>
      <c r="M21" s="8"/>
      <c r="N21" s="8"/>
      <c r="O21" s="9"/>
      <c r="P21" s="7"/>
      <c r="Q21" s="8"/>
      <c r="R21" s="8"/>
      <c r="S21" s="9"/>
      <c r="T21" s="7"/>
      <c r="U21" s="8"/>
      <c r="V21" s="8"/>
      <c r="W21" s="9"/>
      <c r="X21" s="7"/>
      <c r="Y21" s="8"/>
      <c r="Z21" s="8"/>
      <c r="AA21" s="9"/>
    </row>
    <row r="22" spans="7:28" ht="19.5" customHeight="1" x14ac:dyDescent="0.25">
      <c r="G22">
        <v>58</v>
      </c>
      <c r="H22" s="5"/>
      <c r="I22" s="3"/>
      <c r="J22" s="3"/>
      <c r="K22" s="12"/>
      <c r="L22" s="5"/>
      <c r="M22" s="3"/>
      <c r="N22" s="3"/>
      <c r="O22" s="12"/>
      <c r="P22" s="5"/>
      <c r="Q22" s="3"/>
      <c r="R22" s="3"/>
      <c r="S22" s="12"/>
      <c r="T22" s="5"/>
      <c r="U22" s="3"/>
      <c r="V22" s="3"/>
      <c r="W22" s="12"/>
      <c r="X22" s="5"/>
      <c r="Y22" s="3"/>
      <c r="Z22" s="3"/>
      <c r="AA22" s="12"/>
    </row>
    <row r="23" spans="7:28" ht="19.5" customHeight="1" x14ac:dyDescent="0.25">
      <c r="H23" s="4"/>
      <c r="I23" s="10"/>
      <c r="J23" s="10"/>
      <c r="K23" s="11"/>
      <c r="L23" s="4"/>
      <c r="M23" s="10"/>
      <c r="N23" s="10"/>
      <c r="O23" s="11"/>
      <c r="P23" s="4"/>
      <c r="Q23" s="10"/>
      <c r="R23" s="10"/>
      <c r="S23" s="11"/>
      <c r="T23" s="4"/>
      <c r="U23" s="10"/>
      <c r="V23" s="10"/>
      <c r="W23" s="11"/>
      <c r="X23" s="4"/>
      <c r="Y23" s="10"/>
      <c r="Z23" s="10"/>
      <c r="AA23" s="11"/>
    </row>
    <row r="24" spans="7:28" ht="19.5" customHeight="1" x14ac:dyDescent="0.25">
      <c r="G24">
        <v>59</v>
      </c>
      <c r="H24" s="5"/>
      <c r="I24" s="3"/>
      <c r="J24" s="3"/>
      <c r="K24" s="12"/>
      <c r="L24" s="5"/>
      <c r="M24" s="3"/>
      <c r="N24" s="3"/>
      <c r="O24" s="12"/>
      <c r="P24" s="5"/>
      <c r="Q24" s="3"/>
      <c r="R24" s="3"/>
      <c r="S24" s="12"/>
      <c r="T24" s="5"/>
      <c r="U24" s="3"/>
      <c r="V24" s="3"/>
      <c r="W24" s="12"/>
      <c r="X24" s="5"/>
      <c r="Y24" s="3"/>
      <c r="Z24" s="3"/>
      <c r="AA24" s="12"/>
    </row>
    <row r="25" spans="7:28" ht="19.5" customHeight="1" x14ac:dyDescent="0.25">
      <c r="H25" s="7"/>
      <c r="I25" s="8"/>
      <c r="J25" s="8"/>
      <c r="K25" s="9"/>
      <c r="L25" s="7"/>
      <c r="M25" s="8"/>
      <c r="N25" s="8"/>
      <c r="O25" s="9"/>
      <c r="P25" s="7"/>
      <c r="Q25" s="8"/>
      <c r="R25" s="8"/>
      <c r="S25" s="9"/>
      <c r="T25" s="7"/>
      <c r="U25" s="8"/>
      <c r="V25" s="8"/>
      <c r="W25" s="9"/>
      <c r="X25" s="7"/>
      <c r="Y25" s="8"/>
      <c r="Z25" s="8"/>
      <c r="AA25" s="9"/>
    </row>
    <row r="26" spans="7:28" ht="19.5" customHeight="1" x14ac:dyDescent="0.25">
      <c r="G26">
        <v>57</v>
      </c>
      <c r="H26" s="5"/>
      <c r="I26" s="3"/>
      <c r="J26" s="3"/>
      <c r="K26" s="12"/>
      <c r="L26" s="5"/>
      <c r="M26" s="3"/>
      <c r="N26" s="3"/>
      <c r="O26" s="12"/>
      <c r="P26" s="5"/>
      <c r="Q26" s="3"/>
      <c r="R26" s="3"/>
      <c r="S26" s="12"/>
      <c r="T26" s="5"/>
      <c r="U26" s="3"/>
      <c r="V26" s="3"/>
      <c r="W26" s="12"/>
      <c r="X26" s="5"/>
      <c r="Y26" s="3"/>
      <c r="Z26" s="3"/>
      <c r="AA26" s="12"/>
    </row>
    <row r="27" spans="7:28" ht="19.5" customHeight="1" x14ac:dyDescent="0.25">
      <c r="H27" s="4"/>
      <c r="I27" s="10"/>
      <c r="J27" s="10"/>
      <c r="K27" s="11"/>
      <c r="L27" s="4"/>
      <c r="M27" s="10"/>
      <c r="N27" s="10"/>
      <c r="O27" s="11"/>
      <c r="P27" s="4"/>
      <c r="Q27" s="10"/>
      <c r="R27" s="10"/>
      <c r="S27" s="11"/>
      <c r="T27" s="4"/>
      <c r="U27" s="10"/>
      <c r="V27" s="10"/>
      <c r="W27" s="11"/>
      <c r="X27" s="4"/>
      <c r="Y27" s="10"/>
      <c r="Z27" s="10"/>
      <c r="AA27" s="11"/>
    </row>
    <row r="28" spans="7:28" ht="19.5" customHeight="1" x14ac:dyDescent="0.25">
      <c r="G28">
        <v>55</v>
      </c>
      <c r="H28" s="5"/>
      <c r="I28" s="3"/>
      <c r="J28" s="3"/>
      <c r="K28" s="12"/>
      <c r="L28" s="5"/>
      <c r="M28" s="3"/>
      <c r="N28" s="3"/>
      <c r="O28" s="12"/>
      <c r="P28" s="5"/>
      <c r="Q28" s="3"/>
      <c r="R28" s="3"/>
      <c r="S28" s="12"/>
      <c r="T28" s="5"/>
      <c r="U28" s="3"/>
      <c r="V28" s="3"/>
      <c r="W28" s="12"/>
      <c r="X28" s="5"/>
      <c r="Y28" s="3"/>
      <c r="Z28" s="3"/>
      <c r="AA28" s="12"/>
    </row>
    <row r="29" spans="7:28" s="6" customFormat="1" ht="19.5" customHeight="1" x14ac:dyDescent="0.2">
      <c r="H29" s="6">
        <v>200</v>
      </c>
      <c r="L29" s="6">
        <v>300</v>
      </c>
      <c r="P29" s="6">
        <v>400</v>
      </c>
      <c r="T29" s="6">
        <v>500</v>
      </c>
      <c r="X29" s="6">
        <v>600</v>
      </c>
      <c r="AB29" s="6">
        <v>700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60" zoomScaleNormal="160" workbookViewId="0">
      <selection activeCell="D20" sqref="D20"/>
    </sheetView>
  </sheetViews>
  <sheetFormatPr defaultRowHeight="15" x14ac:dyDescent="0.25"/>
  <cols>
    <col min="4" max="4" width="11.28515625" customWidth="1"/>
  </cols>
  <sheetData>
    <row r="1" spans="1:8" ht="18" x14ac:dyDescent="0.35">
      <c r="A1" s="20" t="s">
        <v>21</v>
      </c>
      <c r="B1" s="20" t="s">
        <v>20</v>
      </c>
      <c r="C1" s="20" t="s">
        <v>19</v>
      </c>
      <c r="D1" s="20" t="s">
        <v>18</v>
      </c>
      <c r="E1" s="14"/>
      <c r="F1" s="14"/>
      <c r="G1" s="14"/>
    </row>
    <row r="2" spans="1:8" x14ac:dyDescent="0.25">
      <c r="A2" s="22">
        <v>1</v>
      </c>
      <c r="B2" s="15">
        <v>9.8110465116279055</v>
      </c>
      <c r="C2" s="21">
        <f>B2-$B$13</f>
        <v>-0.12592384668377576</v>
      </c>
      <c r="D2" s="21">
        <f>C2^2</f>
        <v>1.5856815163639064E-2</v>
      </c>
      <c r="E2" s="21"/>
      <c r="F2" s="14"/>
      <c r="G2" s="14"/>
      <c r="H2" s="14"/>
    </row>
    <row r="3" spans="1:8" x14ac:dyDescent="0.25">
      <c r="A3" s="22">
        <v>2</v>
      </c>
      <c r="B3" s="15">
        <v>9.9426605504587169</v>
      </c>
      <c r="C3" s="21">
        <f>B3-$B$13</f>
        <v>5.6901921470355887E-3</v>
      </c>
      <c r="D3" s="21">
        <f>C3^2</f>
        <v>3.2378286670185481E-5</v>
      </c>
      <c r="E3" s="14"/>
      <c r="F3" s="14"/>
      <c r="G3" s="14"/>
    </row>
    <row r="4" spans="1:8" x14ac:dyDescent="0.25">
      <c r="A4" s="22">
        <v>3</v>
      </c>
      <c r="B4" s="15">
        <v>9.4186046511627914</v>
      </c>
      <c r="C4" s="21">
        <f>B4-$B$13</f>
        <v>-0.51836570714888985</v>
      </c>
      <c r="D4" s="21">
        <f>C4^2</f>
        <v>0.26870300634796862</v>
      </c>
      <c r="E4" s="14"/>
      <c r="F4" s="14"/>
      <c r="G4" s="14"/>
    </row>
    <row r="5" spans="1:8" x14ac:dyDescent="0.25">
      <c r="A5" s="22">
        <v>4</v>
      </c>
      <c r="B5" s="15">
        <v>10.216981132075471</v>
      </c>
      <c r="C5" s="21">
        <f>B5-$B$13</f>
        <v>0.2800107737637898</v>
      </c>
      <c r="D5" s="21">
        <f>C5^2</f>
        <v>7.8406033423796276E-2</v>
      </c>
      <c r="E5" s="14"/>
      <c r="F5" s="14"/>
      <c r="G5" s="14"/>
    </row>
    <row r="6" spans="1:8" x14ac:dyDescent="0.25">
      <c r="A6" s="22">
        <v>5</v>
      </c>
      <c r="B6" s="15">
        <v>9.868421052631577</v>
      </c>
      <c r="C6" s="21">
        <f>B6-$B$13</f>
        <v>-6.8549305680104311E-2</v>
      </c>
      <c r="D6" s="21">
        <f>C6^2</f>
        <v>4.6990073092243812E-3</v>
      </c>
      <c r="E6" s="14"/>
      <c r="F6" s="14"/>
      <c r="G6" s="14"/>
    </row>
    <row r="7" spans="1:8" x14ac:dyDescent="0.25">
      <c r="A7" s="22">
        <v>6</v>
      </c>
      <c r="B7" s="15">
        <v>10.114678899082572</v>
      </c>
      <c r="C7" s="21">
        <f>B7-$B$13</f>
        <v>0.17770854077089027</v>
      </c>
      <c r="D7" s="21">
        <f>C7^2</f>
        <v>3.1580325462919168E-2</v>
      </c>
      <c r="E7" s="14"/>
      <c r="F7" s="14"/>
      <c r="G7" s="14"/>
    </row>
    <row r="8" spans="1:8" x14ac:dyDescent="0.25">
      <c r="A8" s="22">
        <v>7</v>
      </c>
      <c r="B8" s="15">
        <v>9.7058823529411757</v>
      </c>
      <c r="C8" s="21">
        <f>B8-$B$13</f>
        <v>-0.23108800537050556</v>
      </c>
      <c r="D8" s="21">
        <f>C8^2</f>
        <v>5.3401666226118805E-2</v>
      </c>
      <c r="E8" s="14"/>
      <c r="F8" s="14"/>
      <c r="G8" s="14"/>
    </row>
    <row r="9" spans="1:8" x14ac:dyDescent="0.25">
      <c r="A9" s="22">
        <v>8</v>
      </c>
      <c r="B9" s="15">
        <v>10.199228791773777</v>
      </c>
      <c r="C9" s="21">
        <f>B9-$B$13</f>
        <v>0.26225843346209565</v>
      </c>
      <c r="D9" s="21">
        <f>C9^2</f>
        <v>6.8779485921992456E-2</v>
      </c>
      <c r="E9" s="14"/>
      <c r="F9" s="14"/>
      <c r="G9" s="14"/>
    </row>
    <row r="10" spans="1:8" x14ac:dyDescent="0.25">
      <c r="A10" s="22">
        <v>9</v>
      </c>
      <c r="B10" s="15">
        <v>10.285714285714286</v>
      </c>
      <c r="C10" s="21">
        <f>B10-$B$13</f>
        <v>0.34874392740260518</v>
      </c>
      <c r="D10" s="21">
        <f>C10^2</f>
        <v>0.12162232690019355</v>
      </c>
      <c r="E10" s="14"/>
      <c r="F10" s="14"/>
      <c r="G10" s="14"/>
    </row>
    <row r="11" spans="1:8" x14ac:dyDescent="0.25">
      <c r="A11" s="22">
        <v>10</v>
      </c>
      <c r="B11" s="15">
        <v>9.8064853556485332</v>
      </c>
      <c r="C11" s="21">
        <f>B11-$B$13</f>
        <v>-0.13048500266314811</v>
      </c>
      <c r="D11" s="21">
        <f>C11^2</f>
        <v>1.7026335920001769E-2</v>
      </c>
      <c r="E11" s="14"/>
      <c r="F11" s="14"/>
      <c r="G11" s="14"/>
    </row>
    <row r="12" spans="1:8" x14ac:dyDescent="0.25">
      <c r="A12" s="20" t="s">
        <v>17</v>
      </c>
      <c r="B12" s="20" t="s">
        <v>16</v>
      </c>
      <c r="C12" s="21"/>
      <c r="D12" s="20" t="s">
        <v>15</v>
      </c>
      <c r="E12" s="19" t="s">
        <v>14</v>
      </c>
      <c r="F12" s="18" t="s">
        <v>13</v>
      </c>
      <c r="G12" s="14"/>
    </row>
    <row r="13" spans="1:8" x14ac:dyDescent="0.25">
      <c r="A13" s="14">
        <v>10</v>
      </c>
      <c r="B13" s="17">
        <f>SUM(B2:B11)/10</f>
        <v>9.9369703583116813</v>
      </c>
      <c r="C13" s="14"/>
      <c r="D13" s="17">
        <f>SQRT(SUM(D2:D11)/(10*9))</f>
        <v>8.5641849904933509E-2</v>
      </c>
      <c r="E13" s="14">
        <v>2.2999999999999998</v>
      </c>
      <c r="F13" s="14"/>
      <c r="G13" s="14"/>
    </row>
    <row r="14" spans="1:8" x14ac:dyDescent="0.25">
      <c r="D14" s="14" t="s">
        <v>12</v>
      </c>
    </row>
    <row r="15" spans="1:8" x14ac:dyDescent="0.25">
      <c r="D15" s="15">
        <f>D13*E13</f>
        <v>0.19697625478134706</v>
      </c>
    </row>
    <row r="16" spans="1:8" ht="18.75" x14ac:dyDescent="0.3">
      <c r="A16" s="16" t="s">
        <v>23</v>
      </c>
      <c r="B16" s="16"/>
      <c r="C16" s="16"/>
      <c r="D16" s="16"/>
      <c r="E16" s="16"/>
    </row>
    <row r="17" spans="2:5" s="16" customFormat="1" ht="18.75" x14ac:dyDescent="0.3">
      <c r="B17" s="23" t="s">
        <v>11</v>
      </c>
      <c r="C17" s="24">
        <f>B13-D15</f>
        <v>9.7399941035303339</v>
      </c>
      <c r="D17" s="24">
        <f>B13+D15</f>
        <v>10.133946613093029</v>
      </c>
      <c r="E17" s="16" t="s">
        <v>22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график1</vt:lpstr>
      <vt:lpstr>график2</vt:lpstr>
      <vt:lpstr>погрешность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inetuser</dc:creator>
  <cp:lastModifiedBy>inetuser</cp:lastModifiedBy>
  <dcterms:created xsi:type="dcterms:W3CDTF">2024-09-26T07:30:04Z</dcterms:created>
  <dcterms:modified xsi:type="dcterms:W3CDTF">2024-09-27T12:10:55Z</dcterms:modified>
</cp:coreProperties>
</file>